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6" sheetId="1" state="visible" r:id="rId3"/>
  </sheets>
  <definedNames>
    <definedName function="false" hidden="false" name="_xlnm.Database" vbProcedure="false">#ref!</definedName>
    <definedName function="false" hidden="false" localSheetId="0" name="_xlnm.Database" vbProcedure="false">'6'!#ref!</definedName>
    <definedName function="false" hidden="false" localSheetId="0" name="_xlnm.Print_Area" vbProcedure="false">'6'!#ref!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0" interval="0" name="Consulta desde Datos TEMPNF" type="1" reconnectionMethod="1" refreshedVersion="3" minRefreshableVersion="0" savePassword="0" new="0" deleted="0" onlyUseConnectionFile="0" background="1" refreshOnLoad="0" saveData="1">
    <dbPr connection="DSN=Datos_TEMPNF;UID=MANOLO;SYSTEM=S44B7254;DBQ=DATNF TEMPNF;DFTPKGLIB=QGPL;LANGUAGEID=ENU;TRACEFILENAME=C:\Documents and Settings\MELERO\Mis documentos\IBM\Client Access\Servicio\Archivos de rastreo;PKG=QGPL/DEFAULT(IBM),2,0,1,0,512;DESC=Origen de datos ODBC de iSeries Access para Windows;BLOCKSIZE=8192;LAZYCLOSE=1;CONNTYPE=2;SIGNON=1;MAXFIELDLEN=15360;EXTCOLINFO=1;" command="SELECT TXT477.COD, TXT477.DENOM, TXT477.CANT1, TXT477.CANT2, TXT477.CANT3, TXT477.CANT4, TXT477.CANT5, TXT477.CANT6, TXT477.CANT7, TXT477.CANT8, TXT477.CANT9_x005F_x000d__x005F_x000a_FROM TEMPNF.TXT477 TXT477"/>
  </connection>
</connections>
</file>

<file path=xl/sharedStrings.xml><?xml version="1.0" encoding="utf-8"?>
<sst xmlns="http://schemas.openxmlformats.org/spreadsheetml/2006/main" count="134" uniqueCount="81">
  <si>
    <t xml:space="preserve">6 Investments</t>
  </si>
  <si>
    <t xml:space="preserve">6.1 Investments in progress or finished in 2025</t>
  </si>
  <si>
    <t xml:space="preserve">Investments in progress or finished in 2025</t>
  </si>
  <si>
    <t xml:space="preserve">Code</t>
  </si>
  <si>
    <t xml:space="preserve">Name of work</t>
  </si>
  <si>
    <t xml:space="preserve">Approved budget (euros)</t>
  </si>
  <si>
    <t xml:space="preserve">Initially approved amount (euros)</t>
  </si>
  <si>
    <t xml:space="preserve">Approved in year (euros)</t>
  </si>
  <si>
    <t xml:space="preserve">Situation</t>
  </si>
  <si>
    <t xml:space="preserve">a) In new work projects</t>
  </si>
  <si>
    <t xml:space="preserve"> HU00093                   (HU1E9003)</t>
  </si>
  <si>
    <t xml:space="preserve"> - </t>
  </si>
  <si>
    <t xml:space="preserve">New Single Access to the Outer Port</t>
  </si>
  <si>
    <t xml:space="preserve">Finished</t>
  </si>
  <si>
    <t xml:space="preserve">SPIN HU00018     (HU1A3010) </t>
  </si>
  <si>
    <t xml:space="preserve">New ro-ro platform at the south dock of the port of Huelva</t>
  </si>
  <si>
    <t xml:space="preserve">HU00151                    (HU1A3011)</t>
  </si>
  <si>
    <t xml:space="preserve">Dock for Liquid Bulk Terminal</t>
  </si>
  <si>
    <t xml:space="preserve">In progress</t>
  </si>
  <si>
    <t xml:space="preserve">HU00179    </t>
  </si>
  <si>
    <t xml:space="preserve"> -</t>
  </si>
  <si>
    <t xml:space="preserve">Rehabilitation of the old estihuelva building</t>
  </si>
  <si>
    <t xml:space="preserve">HU00089</t>
  </si>
  <si>
    <t xml:space="preserve">General route rehabilitation 2 (A.T. drafting project)</t>
  </si>
  <si>
    <t xml:space="preserve">HU00093          (HU1E2007)</t>
  </si>
  <si>
    <t xml:space="preserve">Development of new functionalities of the railway security facilities of the Port of Huelva (Phase 2 WP 4.2) (MRR)</t>
  </si>
  <si>
    <t xml:space="preserve">HU00090</t>
  </si>
  <si>
    <t xml:space="preserve">Railway terminal expansion. South Pier (MRR)</t>
  </si>
  <si>
    <r>
      <rPr>
        <sz val="9"/>
        <rFont val="Arial"/>
        <family val="2"/>
        <charset val="1"/>
      </rPr>
      <t xml:space="preserve">  H</t>
    </r>
    <r>
      <rPr>
        <sz val="8"/>
        <rFont val="Arial"/>
        <family val="2"/>
        <charset val="1"/>
      </rPr>
      <t xml:space="preserve">U00094            (HU1E90049</t>
    </r>
    <r>
      <rPr>
        <sz val="9"/>
        <rFont val="Arial"/>
        <family val="2"/>
        <charset val="1"/>
      </rPr>
      <t xml:space="preserve">)</t>
    </r>
  </si>
  <si>
    <t xml:space="preserve">New link between the N-442 and the single access to the outer port</t>
  </si>
  <si>
    <t xml:space="preserve">HU00066</t>
  </si>
  <si>
    <t xml:space="preserve">New access controls to the Outer Port</t>
  </si>
  <si>
    <t xml:space="preserve"> HU00095         (HU1F9001)</t>
  </si>
  <si>
    <t xml:space="preserve">APH cold conduction network</t>
  </si>
  <si>
    <t xml:space="preserve"> HU00068           (HU1D9001)</t>
  </si>
  <si>
    <t xml:space="preserve">-</t>
  </si>
  <si>
    <t xml:space="preserve">Energy efficiency plan</t>
  </si>
  <si>
    <t xml:space="preserve">HU00123            </t>
  </si>
  <si>
    <t xml:space="preserve">Enclosure for dredged products No. 4. 2nd Phase. (MRR)</t>
  </si>
  <si>
    <t xml:space="preserve">SPIN HU00138            (HU1H9010)</t>
  </si>
  <si>
    <t xml:space="preserve">Digitization of port processes</t>
  </si>
  <si>
    <t xml:space="preserve">HU00175</t>
  </si>
  <si>
    <t xml:space="preserve">iRAIL</t>
  </si>
  <si>
    <t xml:space="preserve">HU00143           (HU1I1003)</t>
  </si>
  <si>
    <t xml:space="preserve">Network infrastructure and cybersecurity</t>
  </si>
  <si>
    <t xml:space="preserve">HU00144               (HU1I9001)</t>
  </si>
  <si>
    <t xml:space="preserve">Sensorization and digitalization of infrastructures</t>
  </si>
  <si>
    <t xml:space="preserve">HU00172</t>
  </si>
  <si>
    <t xml:space="preserve">RAPID project</t>
  </si>
  <si>
    <t xml:space="preserve">HU00105           (HU1G5005)</t>
  </si>
  <si>
    <t xml:space="preserve">IT equipment</t>
  </si>
  <si>
    <t xml:space="preserve">HU00134</t>
  </si>
  <si>
    <t xml:space="preserve">Adaptation of technologies to the port environment</t>
  </si>
  <si>
    <t xml:space="preserve">HU00155</t>
  </si>
  <si>
    <t xml:space="preserve">  -</t>
  </si>
  <si>
    <t xml:space="preserve">A.T. Project development and marketing of the Levante Pier</t>
  </si>
  <si>
    <t xml:space="preserve">HU00054                  (HU1B4009)</t>
  </si>
  <si>
    <t xml:space="preserve">Enabling the Levante Pier</t>
  </si>
  <si>
    <t xml:space="preserve">HU00171</t>
  </si>
  <si>
    <t xml:space="preserve">Enabling Avenida Hispanoamérica</t>
  </si>
  <si>
    <t xml:space="preserve">HU00111                (HU1H1005)</t>
  </si>
  <si>
    <t xml:space="preserve">Rehabilitation to guarantee the structural stability of the loading dock of the Spanish Mining Company of Tharsis</t>
  </si>
  <si>
    <t xml:space="preserve">HU00098                   (HU1G2001)</t>
  </si>
  <si>
    <t xml:space="preserve">Technical Assistance</t>
  </si>
  <si>
    <t xml:space="preserve">HU00104                      (HU1G4002)</t>
  </si>
  <si>
    <t xml:space="preserve">Settlements</t>
  </si>
  <si>
    <t xml:space="preserve">HU00132                (HU1H9001)</t>
  </si>
  <si>
    <t xml:space="preserve">Small budget works</t>
  </si>
  <si>
    <t xml:space="preserve">HU00131</t>
  </si>
  <si>
    <t xml:space="preserve">2% cultural</t>
  </si>
  <si>
    <t xml:space="preserve">HU00142                 (HU1I1002)</t>
  </si>
  <si>
    <t xml:space="preserve">Applications and right of use</t>
  </si>
  <si>
    <t xml:space="preserve">Sum a)</t>
  </si>
  <si>
    <t xml:space="preserve">b) In Conservation and Maintenance Projects</t>
  </si>
  <si>
    <t xml:space="preserve">Dredging maintenance works</t>
  </si>
  <si>
    <t xml:space="preserve">Conservation files</t>
  </si>
  <si>
    <t xml:space="preserve">Sum b)</t>
  </si>
  <si>
    <t xml:space="preserve">Resume</t>
  </si>
  <si>
    <t xml:space="preserve">a) Investments in new work projects</t>
  </si>
  <si>
    <t xml:space="preserve">b) Investments in conservation projects</t>
  </si>
  <si>
    <t xml:space="preserve">Total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</si>
</sst>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* #,##0.00\ _€_-;\-* #,##0.00\ _€_-;_-* \-??\ _€_-;_-@_-"/>
    <numFmt numFmtId="166" formatCode="0\ %"/>
    <numFmt numFmtId="167" formatCode="#,##0.00"/>
    <numFmt numFmtId="168" formatCode="#,##0"/>
    <numFmt numFmtId="169" formatCode="0.00\ %"/>
  </numFmts>
  <fonts count="18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2"/>
      <charset val="1"/>
    </font>
    <font>
      <sz val="10"/>
      <name val="MS Sans Serif"/>
      <family val="0"/>
      <charset val="1"/>
    </font>
    <font>
      <sz val="10"/>
      <name val="Times New Roman"/>
      <family val="1"/>
      <charset val="1"/>
    </font>
    <font>
      <sz val="10"/>
      <name val="Arial"/>
      <family val="2"/>
      <charset val="1"/>
    </font>
    <font>
      <sz val="10"/>
      <name val="MS Sans Serif"/>
      <family val="2"/>
      <charset val="1"/>
    </font>
    <font>
      <sz val="9"/>
      <name val="Arial"/>
      <family val="2"/>
      <charset val="1"/>
    </font>
    <font>
      <sz val="10"/>
      <color rgb="FFFFFFFF"/>
      <name val="Arial"/>
      <family val="0"/>
      <charset val="1"/>
    </font>
    <font>
      <b val="true"/>
      <sz val="16"/>
      <name val="Calibri"/>
      <family val="2"/>
      <charset val="1"/>
    </font>
    <font>
      <b val="true"/>
      <sz val="14"/>
      <name val="Calibri"/>
      <family val="2"/>
      <charset val="1"/>
    </font>
    <font>
      <b val="true"/>
      <sz val="9"/>
      <color rgb="FFFFFFFF"/>
      <name val="Arial"/>
      <family val="2"/>
      <charset val="1"/>
    </font>
    <font>
      <sz val="9"/>
      <color rgb="FFFFFFFF"/>
      <name val="Arial"/>
      <family val="2"/>
      <charset val="1"/>
    </font>
    <font>
      <b val="true"/>
      <sz val="9"/>
      <name val="Arial"/>
      <family val="2"/>
      <charset val="1"/>
    </font>
    <font>
      <sz val="8"/>
      <name val="Arial"/>
      <family val="2"/>
      <charset val="1"/>
    </font>
    <font>
      <u val="single"/>
      <sz val="9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4BBBBD"/>
        <bgColor rgb="FF00CCFF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/>
      <bottom style="double"/>
      <diagonal/>
    </border>
  </borders>
  <cellStyleXfs count="4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9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9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3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3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4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4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3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3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4" fillId="3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4" fillId="3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14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14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4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3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3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3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4" fillId="3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4" fillId="3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3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2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5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2" borderId="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9" fillId="2" borderId="0" xfId="0" applyFont="true" applyBorder="false" applyAlignment="true" applyProtection="true">
      <alignment horizontal="right" vertical="top" textRotation="0" wrapText="false" indent="0" shrinkToFit="false"/>
      <protection locked="true" hidden="false"/>
    </xf>
    <xf numFmtId="164" fontId="9" fillId="2" borderId="0" xfId="0" applyFont="true" applyBorder="false" applyAlignment="true" applyProtection="true">
      <alignment horizontal="justify" vertical="top" textRotation="0" wrapText="false" indent="0" shrinkToFit="false"/>
      <protection locked="true" hidden="false"/>
    </xf>
    <xf numFmtId="164" fontId="16" fillId="0" borderId="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right" vertical="top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justify" vertical="top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7" fontId="9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8" fontId="9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9" fillId="0" borderId="8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9" fillId="0" borderId="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6" fillId="0" borderId="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9" fillId="0" borderId="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9" fillId="0" borderId="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right" vertical="top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justify" vertical="bottom" textRotation="0" wrapText="false" indent="0" shrinkToFit="false"/>
      <protection locked="true" hidden="false"/>
    </xf>
    <xf numFmtId="169" fontId="9" fillId="0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3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illares 2" xfId="20"/>
    <cellStyle name="Normal 10" xfId="21"/>
    <cellStyle name="Normal 11" xfId="22"/>
    <cellStyle name="Normal 12" xfId="23"/>
    <cellStyle name="Normal 13" xfId="24"/>
    <cellStyle name="Normal 13 2" xfId="25"/>
    <cellStyle name="Normal 13 2 2" xfId="26"/>
    <cellStyle name="Normal 14" xfId="27"/>
    <cellStyle name="Normal 15" xfId="28"/>
    <cellStyle name="Normal 16" xfId="29"/>
    <cellStyle name="Normal 17" xfId="30"/>
    <cellStyle name="Normal 2" xfId="31"/>
    <cellStyle name="Normal 2 2" xfId="32"/>
    <cellStyle name="Normal 2 3" xfId="33"/>
    <cellStyle name="Normal 3" xfId="34"/>
    <cellStyle name="Normal 3 2" xfId="35"/>
    <cellStyle name="Normal 4" xfId="36"/>
    <cellStyle name="Normal 4 2" xfId="37"/>
    <cellStyle name="Normal 5" xfId="38"/>
    <cellStyle name="Normal 6" xfId="39"/>
    <cellStyle name="Normal 6 2" xfId="40"/>
    <cellStyle name="Normal 6 2 2" xfId="41"/>
    <cellStyle name="Normal 7" xfId="42"/>
    <cellStyle name="Normal 8" xfId="43"/>
    <cellStyle name="Normal 9" xfId="44"/>
    <cellStyle name="Porcentual 2" xfId="4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4BBBBD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onnections" Target="connections.xml"/><Relationship Id="rId6" Type="http://schemas.openxmlformats.org/officeDocument/2006/relationships/customXml" Target="../customXml/item1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2</xdr:col>
      <xdr:colOff>1023480</xdr:colOff>
      <xdr:row>0</xdr:row>
      <xdr:rowOff>655920</xdr:rowOff>
    </xdr:to>
    <xdr:pic>
      <xdr:nvPicPr>
        <xdr:cNvPr id="1" name="Imagen 85"/>
        <xdr:cNvPicPr/>
      </xdr:nvPicPr>
      <xdr:blipFill>
        <a:blip r:embed="rId1"/>
        <a:stretch/>
      </xdr:blipFill>
      <xdr:spPr>
        <a:xfrm>
          <a:off x="0" y="0"/>
          <a:ext cx="2453400" cy="6559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Q1048576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G55" activeCellId="0" sqref="G55"/>
    </sheetView>
  </sheetViews>
  <sheetFormatPr defaultColWidth="11.43359375" defaultRowHeight="12" customHeight="true" zeroHeight="false" outlineLevelRow="0" outlineLevelCol="0"/>
  <cols>
    <col collapsed="false" customWidth="true" hidden="false" outlineLevel="0" max="1" min="1" style="1" width="17"/>
    <col collapsed="false" customWidth="true" hidden="false" outlineLevel="0" max="2" min="2" style="2" width="3.29"/>
    <col collapsed="false" customWidth="true" hidden="false" outlineLevel="0" max="3" min="3" style="3" width="58"/>
    <col collapsed="false" customWidth="true" hidden="false" outlineLevel="0" max="4" min="4" style="3" width="2.42"/>
    <col collapsed="false" customWidth="true" hidden="false" outlineLevel="0" max="5" min="5" style="4" width="21.56"/>
    <col collapsed="false" customWidth="true" hidden="false" outlineLevel="0" max="6" min="6" style="5" width="2"/>
    <col collapsed="false" customWidth="true" hidden="false" outlineLevel="0" max="7" min="7" style="4" width="28.17"/>
    <col collapsed="false" customWidth="true" hidden="false" outlineLevel="0" max="8" min="8" style="5" width="3"/>
    <col collapsed="false" customWidth="true" hidden="false" outlineLevel="0" max="9" min="9" style="4" width="25.04"/>
    <col collapsed="false" customWidth="true" hidden="false" outlineLevel="0" max="10" min="10" style="5" width="2.86"/>
    <col collapsed="false" customWidth="true" hidden="false" outlineLevel="0" max="11" min="11" style="3" width="14.29"/>
    <col collapsed="false" customWidth="true" hidden="false" outlineLevel="0" max="12" min="12" style="3" width="12.29"/>
    <col collapsed="false" customWidth="true" hidden="false" outlineLevel="0" max="13" min="13" style="3" width="9.86"/>
    <col collapsed="false" customWidth="true" hidden="false" outlineLevel="0" max="14" min="14" style="3" width="19"/>
    <col collapsed="false" customWidth="true" hidden="false" outlineLevel="0" max="15" min="15" style="3" width="12.71"/>
    <col collapsed="false" customWidth="false" hidden="false" outlineLevel="0" max="256" min="16" style="3" width="11.43"/>
    <col collapsed="false" customWidth="true" hidden="false" outlineLevel="0" max="257" min="257" style="3" width="12.57"/>
    <col collapsed="false" customWidth="true" hidden="false" outlineLevel="0" max="258" min="258" style="3" width="3.29"/>
    <col collapsed="false" customWidth="true" hidden="false" outlineLevel="0" max="259" min="259" style="3" width="55.16"/>
    <col collapsed="false" customWidth="true" hidden="false" outlineLevel="0" max="260" min="260" style="3" width="2.42"/>
    <col collapsed="false" customWidth="true" hidden="false" outlineLevel="0" max="261" min="261" style="3" width="12.71"/>
    <col collapsed="false" customWidth="true" hidden="false" outlineLevel="0" max="262" min="262" style="3" width="2"/>
    <col collapsed="false" customWidth="true" hidden="false" outlineLevel="0" max="263" min="263" style="3" width="12.29"/>
    <col collapsed="false" customWidth="true" hidden="false" outlineLevel="0" max="264" min="264" style="3" width="3"/>
    <col collapsed="false" customWidth="true" hidden="false" outlineLevel="0" max="265" min="265" style="3" width="13.15"/>
    <col collapsed="false" customWidth="true" hidden="false" outlineLevel="0" max="266" min="266" style="3" width="2.86"/>
    <col collapsed="false" customWidth="true" hidden="false" outlineLevel="0" max="267" min="267" style="3" width="14.29"/>
    <col collapsed="false" customWidth="true" hidden="false" outlineLevel="0" max="268" min="268" style="3" width="12.29"/>
    <col collapsed="false" customWidth="true" hidden="false" outlineLevel="0" max="269" min="269" style="3" width="7.42"/>
    <col collapsed="false" customWidth="true" hidden="false" outlineLevel="0" max="270" min="270" style="3" width="19"/>
    <col collapsed="false" customWidth="true" hidden="false" outlineLevel="0" max="271" min="271" style="3" width="12.71"/>
    <col collapsed="false" customWidth="false" hidden="false" outlineLevel="0" max="512" min="272" style="3" width="11.43"/>
    <col collapsed="false" customWidth="true" hidden="false" outlineLevel="0" max="513" min="513" style="3" width="12.57"/>
    <col collapsed="false" customWidth="true" hidden="false" outlineLevel="0" max="514" min="514" style="3" width="3.29"/>
    <col collapsed="false" customWidth="true" hidden="false" outlineLevel="0" max="515" min="515" style="3" width="55.16"/>
    <col collapsed="false" customWidth="true" hidden="false" outlineLevel="0" max="516" min="516" style="3" width="2.42"/>
    <col collapsed="false" customWidth="true" hidden="false" outlineLevel="0" max="517" min="517" style="3" width="12.71"/>
    <col collapsed="false" customWidth="true" hidden="false" outlineLevel="0" max="518" min="518" style="3" width="2"/>
    <col collapsed="false" customWidth="true" hidden="false" outlineLevel="0" max="519" min="519" style="3" width="12.29"/>
    <col collapsed="false" customWidth="true" hidden="false" outlineLevel="0" max="520" min="520" style="3" width="3"/>
    <col collapsed="false" customWidth="true" hidden="false" outlineLevel="0" max="521" min="521" style="3" width="13.15"/>
    <col collapsed="false" customWidth="true" hidden="false" outlineLevel="0" max="522" min="522" style="3" width="2.86"/>
    <col collapsed="false" customWidth="true" hidden="false" outlineLevel="0" max="523" min="523" style="3" width="14.29"/>
    <col collapsed="false" customWidth="true" hidden="false" outlineLevel="0" max="524" min="524" style="3" width="12.29"/>
    <col collapsed="false" customWidth="true" hidden="false" outlineLevel="0" max="525" min="525" style="3" width="7.42"/>
    <col collapsed="false" customWidth="true" hidden="false" outlineLevel="0" max="526" min="526" style="3" width="19"/>
    <col collapsed="false" customWidth="true" hidden="false" outlineLevel="0" max="527" min="527" style="3" width="12.71"/>
    <col collapsed="false" customWidth="false" hidden="false" outlineLevel="0" max="768" min="528" style="3" width="11.43"/>
    <col collapsed="false" customWidth="true" hidden="false" outlineLevel="0" max="769" min="769" style="3" width="12.57"/>
    <col collapsed="false" customWidth="true" hidden="false" outlineLevel="0" max="770" min="770" style="3" width="3.29"/>
    <col collapsed="false" customWidth="true" hidden="false" outlineLevel="0" max="771" min="771" style="3" width="55.16"/>
    <col collapsed="false" customWidth="true" hidden="false" outlineLevel="0" max="772" min="772" style="3" width="2.42"/>
    <col collapsed="false" customWidth="true" hidden="false" outlineLevel="0" max="773" min="773" style="3" width="12.71"/>
    <col collapsed="false" customWidth="true" hidden="false" outlineLevel="0" max="774" min="774" style="3" width="2"/>
    <col collapsed="false" customWidth="true" hidden="false" outlineLevel="0" max="775" min="775" style="3" width="12.29"/>
    <col collapsed="false" customWidth="true" hidden="false" outlineLevel="0" max="776" min="776" style="3" width="3"/>
    <col collapsed="false" customWidth="true" hidden="false" outlineLevel="0" max="777" min="777" style="3" width="13.15"/>
    <col collapsed="false" customWidth="true" hidden="false" outlineLevel="0" max="778" min="778" style="3" width="2.86"/>
    <col collapsed="false" customWidth="true" hidden="false" outlineLevel="0" max="779" min="779" style="3" width="14.29"/>
    <col collapsed="false" customWidth="true" hidden="false" outlineLevel="0" max="780" min="780" style="3" width="12.29"/>
    <col collapsed="false" customWidth="true" hidden="false" outlineLevel="0" max="781" min="781" style="3" width="7.42"/>
    <col collapsed="false" customWidth="true" hidden="false" outlineLevel="0" max="782" min="782" style="3" width="19"/>
    <col collapsed="false" customWidth="true" hidden="false" outlineLevel="0" max="783" min="783" style="3" width="12.71"/>
    <col collapsed="false" customWidth="false" hidden="false" outlineLevel="0" max="1024" min="784" style="3" width="11.43"/>
    <col collapsed="false" customWidth="true" hidden="false" outlineLevel="0" max="1025" min="1025" style="3" width="12.57"/>
    <col collapsed="false" customWidth="true" hidden="false" outlineLevel="0" max="1026" min="1026" style="3" width="3.29"/>
    <col collapsed="false" customWidth="true" hidden="false" outlineLevel="0" max="1027" min="1027" style="3" width="55.16"/>
    <col collapsed="false" customWidth="true" hidden="false" outlineLevel="0" max="1028" min="1028" style="3" width="2.42"/>
    <col collapsed="false" customWidth="true" hidden="false" outlineLevel="0" max="1029" min="1029" style="3" width="12.71"/>
    <col collapsed="false" customWidth="true" hidden="false" outlineLevel="0" max="1030" min="1030" style="3" width="2"/>
    <col collapsed="false" customWidth="true" hidden="false" outlineLevel="0" max="1031" min="1031" style="3" width="12.29"/>
    <col collapsed="false" customWidth="true" hidden="false" outlineLevel="0" max="1032" min="1032" style="3" width="3"/>
    <col collapsed="false" customWidth="true" hidden="false" outlineLevel="0" max="1033" min="1033" style="3" width="13.15"/>
    <col collapsed="false" customWidth="true" hidden="false" outlineLevel="0" max="1034" min="1034" style="3" width="2.86"/>
    <col collapsed="false" customWidth="true" hidden="false" outlineLevel="0" max="1035" min="1035" style="3" width="14.29"/>
    <col collapsed="false" customWidth="true" hidden="false" outlineLevel="0" max="1036" min="1036" style="3" width="12.29"/>
    <col collapsed="false" customWidth="true" hidden="false" outlineLevel="0" max="1037" min="1037" style="3" width="7.42"/>
    <col collapsed="false" customWidth="true" hidden="false" outlineLevel="0" max="1038" min="1038" style="3" width="19"/>
    <col collapsed="false" customWidth="true" hidden="false" outlineLevel="0" max="1039" min="1039" style="3" width="12.71"/>
    <col collapsed="false" customWidth="false" hidden="false" outlineLevel="0" max="1280" min="1040" style="3" width="11.43"/>
    <col collapsed="false" customWidth="true" hidden="false" outlineLevel="0" max="1281" min="1281" style="3" width="12.57"/>
    <col collapsed="false" customWidth="true" hidden="false" outlineLevel="0" max="1282" min="1282" style="3" width="3.29"/>
    <col collapsed="false" customWidth="true" hidden="false" outlineLevel="0" max="1283" min="1283" style="3" width="55.16"/>
    <col collapsed="false" customWidth="true" hidden="false" outlineLevel="0" max="1284" min="1284" style="3" width="2.42"/>
    <col collapsed="false" customWidth="true" hidden="false" outlineLevel="0" max="1285" min="1285" style="3" width="12.71"/>
    <col collapsed="false" customWidth="true" hidden="false" outlineLevel="0" max="1286" min="1286" style="3" width="2"/>
    <col collapsed="false" customWidth="true" hidden="false" outlineLevel="0" max="1287" min="1287" style="3" width="12.29"/>
    <col collapsed="false" customWidth="true" hidden="false" outlineLevel="0" max="1288" min="1288" style="3" width="3"/>
    <col collapsed="false" customWidth="true" hidden="false" outlineLevel="0" max="1289" min="1289" style="3" width="13.15"/>
    <col collapsed="false" customWidth="true" hidden="false" outlineLevel="0" max="1290" min="1290" style="3" width="2.86"/>
    <col collapsed="false" customWidth="true" hidden="false" outlineLevel="0" max="1291" min="1291" style="3" width="14.29"/>
    <col collapsed="false" customWidth="true" hidden="false" outlineLevel="0" max="1292" min="1292" style="3" width="12.29"/>
    <col collapsed="false" customWidth="true" hidden="false" outlineLevel="0" max="1293" min="1293" style="3" width="7.42"/>
    <col collapsed="false" customWidth="true" hidden="false" outlineLevel="0" max="1294" min="1294" style="3" width="19"/>
    <col collapsed="false" customWidth="true" hidden="false" outlineLevel="0" max="1295" min="1295" style="3" width="12.71"/>
    <col collapsed="false" customWidth="false" hidden="false" outlineLevel="0" max="1536" min="1296" style="3" width="11.43"/>
    <col collapsed="false" customWidth="true" hidden="false" outlineLevel="0" max="1537" min="1537" style="3" width="12.57"/>
    <col collapsed="false" customWidth="true" hidden="false" outlineLevel="0" max="1538" min="1538" style="3" width="3.29"/>
    <col collapsed="false" customWidth="true" hidden="false" outlineLevel="0" max="1539" min="1539" style="3" width="55.16"/>
    <col collapsed="false" customWidth="true" hidden="false" outlineLevel="0" max="1540" min="1540" style="3" width="2.42"/>
    <col collapsed="false" customWidth="true" hidden="false" outlineLevel="0" max="1541" min="1541" style="3" width="12.71"/>
    <col collapsed="false" customWidth="true" hidden="false" outlineLevel="0" max="1542" min="1542" style="3" width="2"/>
    <col collapsed="false" customWidth="true" hidden="false" outlineLevel="0" max="1543" min="1543" style="3" width="12.29"/>
    <col collapsed="false" customWidth="true" hidden="false" outlineLevel="0" max="1544" min="1544" style="3" width="3"/>
    <col collapsed="false" customWidth="true" hidden="false" outlineLevel="0" max="1545" min="1545" style="3" width="13.15"/>
    <col collapsed="false" customWidth="true" hidden="false" outlineLevel="0" max="1546" min="1546" style="3" width="2.86"/>
    <col collapsed="false" customWidth="true" hidden="false" outlineLevel="0" max="1547" min="1547" style="3" width="14.29"/>
    <col collapsed="false" customWidth="true" hidden="false" outlineLevel="0" max="1548" min="1548" style="3" width="12.29"/>
    <col collapsed="false" customWidth="true" hidden="false" outlineLevel="0" max="1549" min="1549" style="3" width="7.42"/>
    <col collapsed="false" customWidth="true" hidden="false" outlineLevel="0" max="1550" min="1550" style="3" width="19"/>
    <col collapsed="false" customWidth="true" hidden="false" outlineLevel="0" max="1551" min="1551" style="3" width="12.71"/>
    <col collapsed="false" customWidth="false" hidden="false" outlineLevel="0" max="1792" min="1552" style="3" width="11.43"/>
    <col collapsed="false" customWidth="true" hidden="false" outlineLevel="0" max="1793" min="1793" style="3" width="12.57"/>
    <col collapsed="false" customWidth="true" hidden="false" outlineLevel="0" max="1794" min="1794" style="3" width="3.29"/>
    <col collapsed="false" customWidth="true" hidden="false" outlineLevel="0" max="1795" min="1795" style="3" width="55.16"/>
    <col collapsed="false" customWidth="true" hidden="false" outlineLevel="0" max="1796" min="1796" style="3" width="2.42"/>
    <col collapsed="false" customWidth="true" hidden="false" outlineLevel="0" max="1797" min="1797" style="3" width="12.71"/>
    <col collapsed="false" customWidth="true" hidden="false" outlineLevel="0" max="1798" min="1798" style="3" width="2"/>
    <col collapsed="false" customWidth="true" hidden="false" outlineLevel="0" max="1799" min="1799" style="3" width="12.29"/>
    <col collapsed="false" customWidth="true" hidden="false" outlineLevel="0" max="1800" min="1800" style="3" width="3"/>
    <col collapsed="false" customWidth="true" hidden="false" outlineLevel="0" max="1801" min="1801" style="3" width="13.15"/>
    <col collapsed="false" customWidth="true" hidden="false" outlineLevel="0" max="1802" min="1802" style="3" width="2.86"/>
    <col collapsed="false" customWidth="true" hidden="false" outlineLevel="0" max="1803" min="1803" style="3" width="14.29"/>
    <col collapsed="false" customWidth="true" hidden="false" outlineLevel="0" max="1804" min="1804" style="3" width="12.29"/>
    <col collapsed="false" customWidth="true" hidden="false" outlineLevel="0" max="1805" min="1805" style="3" width="7.42"/>
    <col collapsed="false" customWidth="true" hidden="false" outlineLevel="0" max="1806" min="1806" style="3" width="19"/>
    <col collapsed="false" customWidth="true" hidden="false" outlineLevel="0" max="1807" min="1807" style="3" width="12.71"/>
    <col collapsed="false" customWidth="false" hidden="false" outlineLevel="0" max="2048" min="1808" style="3" width="11.43"/>
    <col collapsed="false" customWidth="true" hidden="false" outlineLevel="0" max="2049" min="2049" style="3" width="12.57"/>
    <col collapsed="false" customWidth="true" hidden="false" outlineLevel="0" max="2050" min="2050" style="3" width="3.29"/>
    <col collapsed="false" customWidth="true" hidden="false" outlineLevel="0" max="2051" min="2051" style="3" width="55.16"/>
    <col collapsed="false" customWidth="true" hidden="false" outlineLevel="0" max="2052" min="2052" style="3" width="2.42"/>
    <col collapsed="false" customWidth="true" hidden="false" outlineLevel="0" max="2053" min="2053" style="3" width="12.71"/>
    <col collapsed="false" customWidth="true" hidden="false" outlineLevel="0" max="2054" min="2054" style="3" width="2"/>
    <col collapsed="false" customWidth="true" hidden="false" outlineLevel="0" max="2055" min="2055" style="3" width="12.29"/>
    <col collapsed="false" customWidth="true" hidden="false" outlineLevel="0" max="2056" min="2056" style="3" width="3"/>
    <col collapsed="false" customWidth="true" hidden="false" outlineLevel="0" max="2057" min="2057" style="3" width="13.15"/>
    <col collapsed="false" customWidth="true" hidden="false" outlineLevel="0" max="2058" min="2058" style="3" width="2.86"/>
    <col collapsed="false" customWidth="true" hidden="false" outlineLevel="0" max="2059" min="2059" style="3" width="14.29"/>
    <col collapsed="false" customWidth="true" hidden="false" outlineLevel="0" max="2060" min="2060" style="3" width="12.29"/>
    <col collapsed="false" customWidth="true" hidden="false" outlineLevel="0" max="2061" min="2061" style="3" width="7.42"/>
    <col collapsed="false" customWidth="true" hidden="false" outlineLevel="0" max="2062" min="2062" style="3" width="19"/>
    <col collapsed="false" customWidth="true" hidden="false" outlineLevel="0" max="2063" min="2063" style="3" width="12.71"/>
    <col collapsed="false" customWidth="false" hidden="false" outlineLevel="0" max="2304" min="2064" style="3" width="11.43"/>
    <col collapsed="false" customWidth="true" hidden="false" outlineLevel="0" max="2305" min="2305" style="3" width="12.57"/>
    <col collapsed="false" customWidth="true" hidden="false" outlineLevel="0" max="2306" min="2306" style="3" width="3.29"/>
    <col collapsed="false" customWidth="true" hidden="false" outlineLevel="0" max="2307" min="2307" style="3" width="55.16"/>
    <col collapsed="false" customWidth="true" hidden="false" outlineLevel="0" max="2308" min="2308" style="3" width="2.42"/>
    <col collapsed="false" customWidth="true" hidden="false" outlineLevel="0" max="2309" min="2309" style="3" width="12.71"/>
    <col collapsed="false" customWidth="true" hidden="false" outlineLevel="0" max="2310" min="2310" style="3" width="2"/>
    <col collapsed="false" customWidth="true" hidden="false" outlineLevel="0" max="2311" min="2311" style="3" width="12.29"/>
    <col collapsed="false" customWidth="true" hidden="false" outlineLevel="0" max="2312" min="2312" style="3" width="3"/>
    <col collapsed="false" customWidth="true" hidden="false" outlineLevel="0" max="2313" min="2313" style="3" width="13.15"/>
    <col collapsed="false" customWidth="true" hidden="false" outlineLevel="0" max="2314" min="2314" style="3" width="2.86"/>
    <col collapsed="false" customWidth="true" hidden="false" outlineLevel="0" max="2315" min="2315" style="3" width="14.29"/>
    <col collapsed="false" customWidth="true" hidden="false" outlineLevel="0" max="2316" min="2316" style="3" width="12.29"/>
    <col collapsed="false" customWidth="true" hidden="false" outlineLevel="0" max="2317" min="2317" style="3" width="7.42"/>
    <col collapsed="false" customWidth="true" hidden="false" outlineLevel="0" max="2318" min="2318" style="3" width="19"/>
    <col collapsed="false" customWidth="true" hidden="false" outlineLevel="0" max="2319" min="2319" style="3" width="12.71"/>
    <col collapsed="false" customWidth="false" hidden="false" outlineLevel="0" max="2560" min="2320" style="3" width="11.43"/>
    <col collapsed="false" customWidth="true" hidden="false" outlineLevel="0" max="2561" min="2561" style="3" width="12.57"/>
    <col collapsed="false" customWidth="true" hidden="false" outlineLevel="0" max="2562" min="2562" style="3" width="3.29"/>
    <col collapsed="false" customWidth="true" hidden="false" outlineLevel="0" max="2563" min="2563" style="3" width="55.16"/>
    <col collapsed="false" customWidth="true" hidden="false" outlineLevel="0" max="2564" min="2564" style="3" width="2.42"/>
    <col collapsed="false" customWidth="true" hidden="false" outlineLevel="0" max="2565" min="2565" style="3" width="12.71"/>
    <col collapsed="false" customWidth="true" hidden="false" outlineLevel="0" max="2566" min="2566" style="3" width="2"/>
    <col collapsed="false" customWidth="true" hidden="false" outlineLevel="0" max="2567" min="2567" style="3" width="12.29"/>
    <col collapsed="false" customWidth="true" hidden="false" outlineLevel="0" max="2568" min="2568" style="3" width="3"/>
    <col collapsed="false" customWidth="true" hidden="false" outlineLevel="0" max="2569" min="2569" style="3" width="13.15"/>
    <col collapsed="false" customWidth="true" hidden="false" outlineLevel="0" max="2570" min="2570" style="3" width="2.86"/>
    <col collapsed="false" customWidth="true" hidden="false" outlineLevel="0" max="2571" min="2571" style="3" width="14.29"/>
    <col collapsed="false" customWidth="true" hidden="false" outlineLevel="0" max="2572" min="2572" style="3" width="12.29"/>
    <col collapsed="false" customWidth="true" hidden="false" outlineLevel="0" max="2573" min="2573" style="3" width="7.42"/>
    <col collapsed="false" customWidth="true" hidden="false" outlineLevel="0" max="2574" min="2574" style="3" width="19"/>
    <col collapsed="false" customWidth="true" hidden="false" outlineLevel="0" max="2575" min="2575" style="3" width="12.71"/>
    <col collapsed="false" customWidth="false" hidden="false" outlineLevel="0" max="2816" min="2576" style="3" width="11.43"/>
    <col collapsed="false" customWidth="true" hidden="false" outlineLevel="0" max="2817" min="2817" style="3" width="12.57"/>
    <col collapsed="false" customWidth="true" hidden="false" outlineLevel="0" max="2818" min="2818" style="3" width="3.29"/>
    <col collapsed="false" customWidth="true" hidden="false" outlineLevel="0" max="2819" min="2819" style="3" width="55.16"/>
    <col collapsed="false" customWidth="true" hidden="false" outlineLevel="0" max="2820" min="2820" style="3" width="2.42"/>
    <col collapsed="false" customWidth="true" hidden="false" outlineLevel="0" max="2821" min="2821" style="3" width="12.71"/>
    <col collapsed="false" customWidth="true" hidden="false" outlineLevel="0" max="2822" min="2822" style="3" width="2"/>
    <col collapsed="false" customWidth="true" hidden="false" outlineLevel="0" max="2823" min="2823" style="3" width="12.29"/>
    <col collapsed="false" customWidth="true" hidden="false" outlineLevel="0" max="2824" min="2824" style="3" width="3"/>
    <col collapsed="false" customWidth="true" hidden="false" outlineLevel="0" max="2825" min="2825" style="3" width="13.15"/>
    <col collapsed="false" customWidth="true" hidden="false" outlineLevel="0" max="2826" min="2826" style="3" width="2.86"/>
    <col collapsed="false" customWidth="true" hidden="false" outlineLevel="0" max="2827" min="2827" style="3" width="14.29"/>
    <col collapsed="false" customWidth="true" hidden="false" outlineLevel="0" max="2828" min="2828" style="3" width="12.29"/>
    <col collapsed="false" customWidth="true" hidden="false" outlineLevel="0" max="2829" min="2829" style="3" width="7.42"/>
    <col collapsed="false" customWidth="true" hidden="false" outlineLevel="0" max="2830" min="2830" style="3" width="19"/>
    <col collapsed="false" customWidth="true" hidden="false" outlineLevel="0" max="2831" min="2831" style="3" width="12.71"/>
    <col collapsed="false" customWidth="false" hidden="false" outlineLevel="0" max="3072" min="2832" style="3" width="11.43"/>
    <col collapsed="false" customWidth="true" hidden="false" outlineLevel="0" max="3073" min="3073" style="3" width="12.57"/>
    <col collapsed="false" customWidth="true" hidden="false" outlineLevel="0" max="3074" min="3074" style="3" width="3.29"/>
    <col collapsed="false" customWidth="true" hidden="false" outlineLevel="0" max="3075" min="3075" style="3" width="55.16"/>
    <col collapsed="false" customWidth="true" hidden="false" outlineLevel="0" max="3076" min="3076" style="3" width="2.42"/>
    <col collapsed="false" customWidth="true" hidden="false" outlineLevel="0" max="3077" min="3077" style="3" width="12.71"/>
    <col collapsed="false" customWidth="true" hidden="false" outlineLevel="0" max="3078" min="3078" style="3" width="2"/>
    <col collapsed="false" customWidth="true" hidden="false" outlineLevel="0" max="3079" min="3079" style="3" width="12.29"/>
    <col collapsed="false" customWidth="true" hidden="false" outlineLevel="0" max="3080" min="3080" style="3" width="3"/>
    <col collapsed="false" customWidth="true" hidden="false" outlineLevel="0" max="3081" min="3081" style="3" width="13.15"/>
    <col collapsed="false" customWidth="true" hidden="false" outlineLevel="0" max="3082" min="3082" style="3" width="2.86"/>
    <col collapsed="false" customWidth="true" hidden="false" outlineLevel="0" max="3083" min="3083" style="3" width="14.29"/>
    <col collapsed="false" customWidth="true" hidden="false" outlineLevel="0" max="3084" min="3084" style="3" width="12.29"/>
    <col collapsed="false" customWidth="true" hidden="false" outlineLevel="0" max="3085" min="3085" style="3" width="7.42"/>
    <col collapsed="false" customWidth="true" hidden="false" outlineLevel="0" max="3086" min="3086" style="3" width="19"/>
    <col collapsed="false" customWidth="true" hidden="false" outlineLevel="0" max="3087" min="3087" style="3" width="12.71"/>
    <col collapsed="false" customWidth="false" hidden="false" outlineLevel="0" max="3328" min="3088" style="3" width="11.43"/>
    <col collapsed="false" customWidth="true" hidden="false" outlineLevel="0" max="3329" min="3329" style="3" width="12.57"/>
    <col collapsed="false" customWidth="true" hidden="false" outlineLevel="0" max="3330" min="3330" style="3" width="3.29"/>
    <col collapsed="false" customWidth="true" hidden="false" outlineLevel="0" max="3331" min="3331" style="3" width="55.16"/>
    <col collapsed="false" customWidth="true" hidden="false" outlineLevel="0" max="3332" min="3332" style="3" width="2.42"/>
    <col collapsed="false" customWidth="true" hidden="false" outlineLevel="0" max="3333" min="3333" style="3" width="12.71"/>
    <col collapsed="false" customWidth="true" hidden="false" outlineLevel="0" max="3334" min="3334" style="3" width="2"/>
    <col collapsed="false" customWidth="true" hidden="false" outlineLevel="0" max="3335" min="3335" style="3" width="12.29"/>
    <col collapsed="false" customWidth="true" hidden="false" outlineLevel="0" max="3336" min="3336" style="3" width="3"/>
    <col collapsed="false" customWidth="true" hidden="false" outlineLevel="0" max="3337" min="3337" style="3" width="13.15"/>
    <col collapsed="false" customWidth="true" hidden="false" outlineLevel="0" max="3338" min="3338" style="3" width="2.86"/>
    <col collapsed="false" customWidth="true" hidden="false" outlineLevel="0" max="3339" min="3339" style="3" width="14.29"/>
    <col collapsed="false" customWidth="true" hidden="false" outlineLevel="0" max="3340" min="3340" style="3" width="12.29"/>
    <col collapsed="false" customWidth="true" hidden="false" outlineLevel="0" max="3341" min="3341" style="3" width="7.42"/>
    <col collapsed="false" customWidth="true" hidden="false" outlineLevel="0" max="3342" min="3342" style="3" width="19"/>
    <col collapsed="false" customWidth="true" hidden="false" outlineLevel="0" max="3343" min="3343" style="3" width="12.71"/>
    <col collapsed="false" customWidth="false" hidden="false" outlineLevel="0" max="3584" min="3344" style="3" width="11.43"/>
    <col collapsed="false" customWidth="true" hidden="false" outlineLevel="0" max="3585" min="3585" style="3" width="12.57"/>
    <col collapsed="false" customWidth="true" hidden="false" outlineLevel="0" max="3586" min="3586" style="3" width="3.29"/>
    <col collapsed="false" customWidth="true" hidden="false" outlineLevel="0" max="3587" min="3587" style="3" width="55.16"/>
    <col collapsed="false" customWidth="true" hidden="false" outlineLevel="0" max="3588" min="3588" style="3" width="2.42"/>
    <col collapsed="false" customWidth="true" hidden="false" outlineLevel="0" max="3589" min="3589" style="3" width="12.71"/>
    <col collapsed="false" customWidth="true" hidden="false" outlineLevel="0" max="3590" min="3590" style="3" width="2"/>
    <col collapsed="false" customWidth="true" hidden="false" outlineLevel="0" max="3591" min="3591" style="3" width="12.29"/>
    <col collapsed="false" customWidth="true" hidden="false" outlineLevel="0" max="3592" min="3592" style="3" width="3"/>
    <col collapsed="false" customWidth="true" hidden="false" outlineLevel="0" max="3593" min="3593" style="3" width="13.15"/>
    <col collapsed="false" customWidth="true" hidden="false" outlineLevel="0" max="3594" min="3594" style="3" width="2.86"/>
    <col collapsed="false" customWidth="true" hidden="false" outlineLevel="0" max="3595" min="3595" style="3" width="14.29"/>
    <col collapsed="false" customWidth="true" hidden="false" outlineLevel="0" max="3596" min="3596" style="3" width="12.29"/>
    <col collapsed="false" customWidth="true" hidden="false" outlineLevel="0" max="3597" min="3597" style="3" width="7.42"/>
    <col collapsed="false" customWidth="true" hidden="false" outlineLevel="0" max="3598" min="3598" style="3" width="19"/>
    <col collapsed="false" customWidth="true" hidden="false" outlineLevel="0" max="3599" min="3599" style="3" width="12.71"/>
    <col collapsed="false" customWidth="false" hidden="false" outlineLevel="0" max="3840" min="3600" style="3" width="11.43"/>
    <col collapsed="false" customWidth="true" hidden="false" outlineLevel="0" max="3841" min="3841" style="3" width="12.57"/>
    <col collapsed="false" customWidth="true" hidden="false" outlineLevel="0" max="3842" min="3842" style="3" width="3.29"/>
    <col collapsed="false" customWidth="true" hidden="false" outlineLevel="0" max="3843" min="3843" style="3" width="55.16"/>
    <col collapsed="false" customWidth="true" hidden="false" outlineLevel="0" max="3844" min="3844" style="3" width="2.42"/>
    <col collapsed="false" customWidth="true" hidden="false" outlineLevel="0" max="3845" min="3845" style="3" width="12.71"/>
    <col collapsed="false" customWidth="true" hidden="false" outlineLevel="0" max="3846" min="3846" style="3" width="2"/>
    <col collapsed="false" customWidth="true" hidden="false" outlineLevel="0" max="3847" min="3847" style="3" width="12.29"/>
    <col collapsed="false" customWidth="true" hidden="false" outlineLevel="0" max="3848" min="3848" style="3" width="3"/>
    <col collapsed="false" customWidth="true" hidden="false" outlineLevel="0" max="3849" min="3849" style="3" width="13.15"/>
    <col collapsed="false" customWidth="true" hidden="false" outlineLevel="0" max="3850" min="3850" style="3" width="2.86"/>
    <col collapsed="false" customWidth="true" hidden="false" outlineLevel="0" max="3851" min="3851" style="3" width="14.29"/>
    <col collapsed="false" customWidth="true" hidden="false" outlineLevel="0" max="3852" min="3852" style="3" width="12.29"/>
    <col collapsed="false" customWidth="true" hidden="false" outlineLevel="0" max="3853" min="3853" style="3" width="7.42"/>
    <col collapsed="false" customWidth="true" hidden="false" outlineLevel="0" max="3854" min="3854" style="3" width="19"/>
    <col collapsed="false" customWidth="true" hidden="false" outlineLevel="0" max="3855" min="3855" style="3" width="12.71"/>
    <col collapsed="false" customWidth="false" hidden="false" outlineLevel="0" max="4096" min="3856" style="3" width="11.43"/>
    <col collapsed="false" customWidth="true" hidden="false" outlineLevel="0" max="4097" min="4097" style="3" width="12.57"/>
    <col collapsed="false" customWidth="true" hidden="false" outlineLevel="0" max="4098" min="4098" style="3" width="3.29"/>
    <col collapsed="false" customWidth="true" hidden="false" outlineLevel="0" max="4099" min="4099" style="3" width="55.16"/>
    <col collapsed="false" customWidth="true" hidden="false" outlineLevel="0" max="4100" min="4100" style="3" width="2.42"/>
    <col collapsed="false" customWidth="true" hidden="false" outlineLevel="0" max="4101" min="4101" style="3" width="12.71"/>
    <col collapsed="false" customWidth="true" hidden="false" outlineLevel="0" max="4102" min="4102" style="3" width="2"/>
    <col collapsed="false" customWidth="true" hidden="false" outlineLevel="0" max="4103" min="4103" style="3" width="12.29"/>
    <col collapsed="false" customWidth="true" hidden="false" outlineLevel="0" max="4104" min="4104" style="3" width="3"/>
    <col collapsed="false" customWidth="true" hidden="false" outlineLevel="0" max="4105" min="4105" style="3" width="13.15"/>
    <col collapsed="false" customWidth="true" hidden="false" outlineLevel="0" max="4106" min="4106" style="3" width="2.86"/>
    <col collapsed="false" customWidth="true" hidden="false" outlineLevel="0" max="4107" min="4107" style="3" width="14.29"/>
    <col collapsed="false" customWidth="true" hidden="false" outlineLevel="0" max="4108" min="4108" style="3" width="12.29"/>
    <col collapsed="false" customWidth="true" hidden="false" outlineLevel="0" max="4109" min="4109" style="3" width="7.42"/>
    <col collapsed="false" customWidth="true" hidden="false" outlineLevel="0" max="4110" min="4110" style="3" width="19"/>
    <col collapsed="false" customWidth="true" hidden="false" outlineLevel="0" max="4111" min="4111" style="3" width="12.71"/>
    <col collapsed="false" customWidth="false" hidden="false" outlineLevel="0" max="4352" min="4112" style="3" width="11.43"/>
    <col collapsed="false" customWidth="true" hidden="false" outlineLevel="0" max="4353" min="4353" style="3" width="12.57"/>
    <col collapsed="false" customWidth="true" hidden="false" outlineLevel="0" max="4354" min="4354" style="3" width="3.29"/>
    <col collapsed="false" customWidth="true" hidden="false" outlineLevel="0" max="4355" min="4355" style="3" width="55.16"/>
    <col collapsed="false" customWidth="true" hidden="false" outlineLevel="0" max="4356" min="4356" style="3" width="2.42"/>
    <col collapsed="false" customWidth="true" hidden="false" outlineLevel="0" max="4357" min="4357" style="3" width="12.71"/>
    <col collapsed="false" customWidth="true" hidden="false" outlineLevel="0" max="4358" min="4358" style="3" width="2"/>
    <col collapsed="false" customWidth="true" hidden="false" outlineLevel="0" max="4359" min="4359" style="3" width="12.29"/>
    <col collapsed="false" customWidth="true" hidden="false" outlineLevel="0" max="4360" min="4360" style="3" width="3"/>
    <col collapsed="false" customWidth="true" hidden="false" outlineLevel="0" max="4361" min="4361" style="3" width="13.15"/>
    <col collapsed="false" customWidth="true" hidden="false" outlineLevel="0" max="4362" min="4362" style="3" width="2.86"/>
    <col collapsed="false" customWidth="true" hidden="false" outlineLevel="0" max="4363" min="4363" style="3" width="14.29"/>
    <col collapsed="false" customWidth="true" hidden="false" outlineLevel="0" max="4364" min="4364" style="3" width="12.29"/>
    <col collapsed="false" customWidth="true" hidden="false" outlineLevel="0" max="4365" min="4365" style="3" width="7.42"/>
    <col collapsed="false" customWidth="true" hidden="false" outlineLevel="0" max="4366" min="4366" style="3" width="19"/>
    <col collapsed="false" customWidth="true" hidden="false" outlineLevel="0" max="4367" min="4367" style="3" width="12.71"/>
    <col collapsed="false" customWidth="false" hidden="false" outlineLevel="0" max="4608" min="4368" style="3" width="11.43"/>
    <col collapsed="false" customWidth="true" hidden="false" outlineLevel="0" max="4609" min="4609" style="3" width="12.57"/>
    <col collapsed="false" customWidth="true" hidden="false" outlineLevel="0" max="4610" min="4610" style="3" width="3.29"/>
    <col collapsed="false" customWidth="true" hidden="false" outlineLevel="0" max="4611" min="4611" style="3" width="55.16"/>
    <col collapsed="false" customWidth="true" hidden="false" outlineLevel="0" max="4612" min="4612" style="3" width="2.42"/>
    <col collapsed="false" customWidth="true" hidden="false" outlineLevel="0" max="4613" min="4613" style="3" width="12.71"/>
    <col collapsed="false" customWidth="true" hidden="false" outlineLevel="0" max="4614" min="4614" style="3" width="2"/>
    <col collapsed="false" customWidth="true" hidden="false" outlineLevel="0" max="4615" min="4615" style="3" width="12.29"/>
    <col collapsed="false" customWidth="true" hidden="false" outlineLevel="0" max="4616" min="4616" style="3" width="3"/>
    <col collapsed="false" customWidth="true" hidden="false" outlineLevel="0" max="4617" min="4617" style="3" width="13.15"/>
    <col collapsed="false" customWidth="true" hidden="false" outlineLevel="0" max="4618" min="4618" style="3" width="2.86"/>
    <col collapsed="false" customWidth="true" hidden="false" outlineLevel="0" max="4619" min="4619" style="3" width="14.29"/>
    <col collapsed="false" customWidth="true" hidden="false" outlineLevel="0" max="4620" min="4620" style="3" width="12.29"/>
    <col collapsed="false" customWidth="true" hidden="false" outlineLevel="0" max="4621" min="4621" style="3" width="7.42"/>
    <col collapsed="false" customWidth="true" hidden="false" outlineLevel="0" max="4622" min="4622" style="3" width="19"/>
    <col collapsed="false" customWidth="true" hidden="false" outlineLevel="0" max="4623" min="4623" style="3" width="12.71"/>
    <col collapsed="false" customWidth="false" hidden="false" outlineLevel="0" max="4864" min="4624" style="3" width="11.43"/>
    <col collapsed="false" customWidth="true" hidden="false" outlineLevel="0" max="4865" min="4865" style="3" width="12.57"/>
    <col collapsed="false" customWidth="true" hidden="false" outlineLevel="0" max="4866" min="4866" style="3" width="3.29"/>
    <col collapsed="false" customWidth="true" hidden="false" outlineLevel="0" max="4867" min="4867" style="3" width="55.16"/>
    <col collapsed="false" customWidth="true" hidden="false" outlineLevel="0" max="4868" min="4868" style="3" width="2.42"/>
    <col collapsed="false" customWidth="true" hidden="false" outlineLevel="0" max="4869" min="4869" style="3" width="12.71"/>
    <col collapsed="false" customWidth="true" hidden="false" outlineLevel="0" max="4870" min="4870" style="3" width="2"/>
    <col collapsed="false" customWidth="true" hidden="false" outlineLevel="0" max="4871" min="4871" style="3" width="12.29"/>
    <col collapsed="false" customWidth="true" hidden="false" outlineLevel="0" max="4872" min="4872" style="3" width="3"/>
    <col collapsed="false" customWidth="true" hidden="false" outlineLevel="0" max="4873" min="4873" style="3" width="13.15"/>
    <col collapsed="false" customWidth="true" hidden="false" outlineLevel="0" max="4874" min="4874" style="3" width="2.86"/>
    <col collapsed="false" customWidth="true" hidden="false" outlineLevel="0" max="4875" min="4875" style="3" width="14.29"/>
    <col collapsed="false" customWidth="true" hidden="false" outlineLevel="0" max="4876" min="4876" style="3" width="12.29"/>
    <col collapsed="false" customWidth="true" hidden="false" outlineLevel="0" max="4877" min="4877" style="3" width="7.42"/>
    <col collapsed="false" customWidth="true" hidden="false" outlineLevel="0" max="4878" min="4878" style="3" width="19"/>
    <col collapsed="false" customWidth="true" hidden="false" outlineLevel="0" max="4879" min="4879" style="3" width="12.71"/>
    <col collapsed="false" customWidth="false" hidden="false" outlineLevel="0" max="5120" min="4880" style="3" width="11.43"/>
    <col collapsed="false" customWidth="true" hidden="false" outlineLevel="0" max="5121" min="5121" style="3" width="12.57"/>
    <col collapsed="false" customWidth="true" hidden="false" outlineLevel="0" max="5122" min="5122" style="3" width="3.29"/>
    <col collapsed="false" customWidth="true" hidden="false" outlineLevel="0" max="5123" min="5123" style="3" width="55.16"/>
    <col collapsed="false" customWidth="true" hidden="false" outlineLevel="0" max="5124" min="5124" style="3" width="2.42"/>
    <col collapsed="false" customWidth="true" hidden="false" outlineLevel="0" max="5125" min="5125" style="3" width="12.71"/>
    <col collapsed="false" customWidth="true" hidden="false" outlineLevel="0" max="5126" min="5126" style="3" width="2"/>
    <col collapsed="false" customWidth="true" hidden="false" outlineLevel="0" max="5127" min="5127" style="3" width="12.29"/>
    <col collapsed="false" customWidth="true" hidden="false" outlineLevel="0" max="5128" min="5128" style="3" width="3"/>
    <col collapsed="false" customWidth="true" hidden="false" outlineLevel="0" max="5129" min="5129" style="3" width="13.15"/>
    <col collapsed="false" customWidth="true" hidden="false" outlineLevel="0" max="5130" min="5130" style="3" width="2.86"/>
    <col collapsed="false" customWidth="true" hidden="false" outlineLevel="0" max="5131" min="5131" style="3" width="14.29"/>
    <col collapsed="false" customWidth="true" hidden="false" outlineLevel="0" max="5132" min="5132" style="3" width="12.29"/>
    <col collapsed="false" customWidth="true" hidden="false" outlineLevel="0" max="5133" min="5133" style="3" width="7.42"/>
    <col collapsed="false" customWidth="true" hidden="false" outlineLevel="0" max="5134" min="5134" style="3" width="19"/>
    <col collapsed="false" customWidth="true" hidden="false" outlineLevel="0" max="5135" min="5135" style="3" width="12.71"/>
    <col collapsed="false" customWidth="false" hidden="false" outlineLevel="0" max="5376" min="5136" style="3" width="11.43"/>
    <col collapsed="false" customWidth="true" hidden="false" outlineLevel="0" max="5377" min="5377" style="3" width="12.57"/>
    <col collapsed="false" customWidth="true" hidden="false" outlineLevel="0" max="5378" min="5378" style="3" width="3.29"/>
    <col collapsed="false" customWidth="true" hidden="false" outlineLevel="0" max="5379" min="5379" style="3" width="55.16"/>
    <col collapsed="false" customWidth="true" hidden="false" outlineLevel="0" max="5380" min="5380" style="3" width="2.42"/>
    <col collapsed="false" customWidth="true" hidden="false" outlineLevel="0" max="5381" min="5381" style="3" width="12.71"/>
    <col collapsed="false" customWidth="true" hidden="false" outlineLevel="0" max="5382" min="5382" style="3" width="2"/>
    <col collapsed="false" customWidth="true" hidden="false" outlineLevel="0" max="5383" min="5383" style="3" width="12.29"/>
    <col collapsed="false" customWidth="true" hidden="false" outlineLevel="0" max="5384" min="5384" style="3" width="3"/>
    <col collapsed="false" customWidth="true" hidden="false" outlineLevel="0" max="5385" min="5385" style="3" width="13.15"/>
    <col collapsed="false" customWidth="true" hidden="false" outlineLevel="0" max="5386" min="5386" style="3" width="2.86"/>
    <col collapsed="false" customWidth="true" hidden="false" outlineLevel="0" max="5387" min="5387" style="3" width="14.29"/>
    <col collapsed="false" customWidth="true" hidden="false" outlineLevel="0" max="5388" min="5388" style="3" width="12.29"/>
    <col collapsed="false" customWidth="true" hidden="false" outlineLevel="0" max="5389" min="5389" style="3" width="7.42"/>
    <col collapsed="false" customWidth="true" hidden="false" outlineLevel="0" max="5390" min="5390" style="3" width="19"/>
    <col collapsed="false" customWidth="true" hidden="false" outlineLevel="0" max="5391" min="5391" style="3" width="12.71"/>
    <col collapsed="false" customWidth="false" hidden="false" outlineLevel="0" max="5632" min="5392" style="3" width="11.43"/>
    <col collapsed="false" customWidth="true" hidden="false" outlineLevel="0" max="5633" min="5633" style="3" width="12.57"/>
    <col collapsed="false" customWidth="true" hidden="false" outlineLevel="0" max="5634" min="5634" style="3" width="3.29"/>
    <col collapsed="false" customWidth="true" hidden="false" outlineLevel="0" max="5635" min="5635" style="3" width="55.16"/>
    <col collapsed="false" customWidth="true" hidden="false" outlineLevel="0" max="5636" min="5636" style="3" width="2.42"/>
    <col collapsed="false" customWidth="true" hidden="false" outlineLevel="0" max="5637" min="5637" style="3" width="12.71"/>
    <col collapsed="false" customWidth="true" hidden="false" outlineLevel="0" max="5638" min="5638" style="3" width="2"/>
    <col collapsed="false" customWidth="true" hidden="false" outlineLevel="0" max="5639" min="5639" style="3" width="12.29"/>
    <col collapsed="false" customWidth="true" hidden="false" outlineLevel="0" max="5640" min="5640" style="3" width="3"/>
    <col collapsed="false" customWidth="true" hidden="false" outlineLevel="0" max="5641" min="5641" style="3" width="13.15"/>
    <col collapsed="false" customWidth="true" hidden="false" outlineLevel="0" max="5642" min="5642" style="3" width="2.86"/>
    <col collapsed="false" customWidth="true" hidden="false" outlineLevel="0" max="5643" min="5643" style="3" width="14.29"/>
    <col collapsed="false" customWidth="true" hidden="false" outlineLevel="0" max="5644" min="5644" style="3" width="12.29"/>
    <col collapsed="false" customWidth="true" hidden="false" outlineLevel="0" max="5645" min="5645" style="3" width="7.42"/>
    <col collapsed="false" customWidth="true" hidden="false" outlineLevel="0" max="5646" min="5646" style="3" width="19"/>
    <col collapsed="false" customWidth="true" hidden="false" outlineLevel="0" max="5647" min="5647" style="3" width="12.71"/>
    <col collapsed="false" customWidth="false" hidden="false" outlineLevel="0" max="5888" min="5648" style="3" width="11.43"/>
    <col collapsed="false" customWidth="true" hidden="false" outlineLevel="0" max="5889" min="5889" style="3" width="12.57"/>
    <col collapsed="false" customWidth="true" hidden="false" outlineLevel="0" max="5890" min="5890" style="3" width="3.29"/>
    <col collapsed="false" customWidth="true" hidden="false" outlineLevel="0" max="5891" min="5891" style="3" width="55.16"/>
    <col collapsed="false" customWidth="true" hidden="false" outlineLevel="0" max="5892" min="5892" style="3" width="2.42"/>
    <col collapsed="false" customWidth="true" hidden="false" outlineLevel="0" max="5893" min="5893" style="3" width="12.71"/>
    <col collapsed="false" customWidth="true" hidden="false" outlineLevel="0" max="5894" min="5894" style="3" width="2"/>
    <col collapsed="false" customWidth="true" hidden="false" outlineLevel="0" max="5895" min="5895" style="3" width="12.29"/>
    <col collapsed="false" customWidth="true" hidden="false" outlineLevel="0" max="5896" min="5896" style="3" width="3"/>
    <col collapsed="false" customWidth="true" hidden="false" outlineLevel="0" max="5897" min="5897" style="3" width="13.15"/>
    <col collapsed="false" customWidth="true" hidden="false" outlineLevel="0" max="5898" min="5898" style="3" width="2.86"/>
    <col collapsed="false" customWidth="true" hidden="false" outlineLevel="0" max="5899" min="5899" style="3" width="14.29"/>
    <col collapsed="false" customWidth="true" hidden="false" outlineLevel="0" max="5900" min="5900" style="3" width="12.29"/>
    <col collapsed="false" customWidth="true" hidden="false" outlineLevel="0" max="5901" min="5901" style="3" width="7.42"/>
    <col collapsed="false" customWidth="true" hidden="false" outlineLevel="0" max="5902" min="5902" style="3" width="19"/>
    <col collapsed="false" customWidth="true" hidden="false" outlineLevel="0" max="5903" min="5903" style="3" width="12.71"/>
    <col collapsed="false" customWidth="false" hidden="false" outlineLevel="0" max="6144" min="5904" style="3" width="11.43"/>
    <col collapsed="false" customWidth="true" hidden="false" outlineLevel="0" max="6145" min="6145" style="3" width="12.57"/>
    <col collapsed="false" customWidth="true" hidden="false" outlineLevel="0" max="6146" min="6146" style="3" width="3.29"/>
    <col collapsed="false" customWidth="true" hidden="false" outlineLevel="0" max="6147" min="6147" style="3" width="55.16"/>
    <col collapsed="false" customWidth="true" hidden="false" outlineLevel="0" max="6148" min="6148" style="3" width="2.42"/>
    <col collapsed="false" customWidth="true" hidden="false" outlineLevel="0" max="6149" min="6149" style="3" width="12.71"/>
    <col collapsed="false" customWidth="true" hidden="false" outlineLevel="0" max="6150" min="6150" style="3" width="2"/>
    <col collapsed="false" customWidth="true" hidden="false" outlineLevel="0" max="6151" min="6151" style="3" width="12.29"/>
    <col collapsed="false" customWidth="true" hidden="false" outlineLevel="0" max="6152" min="6152" style="3" width="3"/>
    <col collapsed="false" customWidth="true" hidden="false" outlineLevel="0" max="6153" min="6153" style="3" width="13.15"/>
    <col collapsed="false" customWidth="true" hidden="false" outlineLevel="0" max="6154" min="6154" style="3" width="2.86"/>
    <col collapsed="false" customWidth="true" hidden="false" outlineLevel="0" max="6155" min="6155" style="3" width="14.29"/>
    <col collapsed="false" customWidth="true" hidden="false" outlineLevel="0" max="6156" min="6156" style="3" width="12.29"/>
    <col collapsed="false" customWidth="true" hidden="false" outlineLevel="0" max="6157" min="6157" style="3" width="7.42"/>
    <col collapsed="false" customWidth="true" hidden="false" outlineLevel="0" max="6158" min="6158" style="3" width="19"/>
    <col collapsed="false" customWidth="true" hidden="false" outlineLevel="0" max="6159" min="6159" style="3" width="12.71"/>
    <col collapsed="false" customWidth="false" hidden="false" outlineLevel="0" max="6400" min="6160" style="3" width="11.43"/>
    <col collapsed="false" customWidth="true" hidden="false" outlineLevel="0" max="6401" min="6401" style="3" width="12.57"/>
    <col collapsed="false" customWidth="true" hidden="false" outlineLevel="0" max="6402" min="6402" style="3" width="3.29"/>
    <col collapsed="false" customWidth="true" hidden="false" outlineLevel="0" max="6403" min="6403" style="3" width="55.16"/>
    <col collapsed="false" customWidth="true" hidden="false" outlineLevel="0" max="6404" min="6404" style="3" width="2.42"/>
    <col collapsed="false" customWidth="true" hidden="false" outlineLevel="0" max="6405" min="6405" style="3" width="12.71"/>
    <col collapsed="false" customWidth="true" hidden="false" outlineLevel="0" max="6406" min="6406" style="3" width="2"/>
    <col collapsed="false" customWidth="true" hidden="false" outlineLevel="0" max="6407" min="6407" style="3" width="12.29"/>
    <col collapsed="false" customWidth="true" hidden="false" outlineLevel="0" max="6408" min="6408" style="3" width="3"/>
    <col collapsed="false" customWidth="true" hidden="false" outlineLevel="0" max="6409" min="6409" style="3" width="13.15"/>
    <col collapsed="false" customWidth="true" hidden="false" outlineLevel="0" max="6410" min="6410" style="3" width="2.86"/>
    <col collapsed="false" customWidth="true" hidden="false" outlineLevel="0" max="6411" min="6411" style="3" width="14.29"/>
    <col collapsed="false" customWidth="true" hidden="false" outlineLevel="0" max="6412" min="6412" style="3" width="12.29"/>
    <col collapsed="false" customWidth="true" hidden="false" outlineLevel="0" max="6413" min="6413" style="3" width="7.42"/>
    <col collapsed="false" customWidth="true" hidden="false" outlineLevel="0" max="6414" min="6414" style="3" width="19"/>
    <col collapsed="false" customWidth="true" hidden="false" outlineLevel="0" max="6415" min="6415" style="3" width="12.71"/>
    <col collapsed="false" customWidth="false" hidden="false" outlineLevel="0" max="6656" min="6416" style="3" width="11.43"/>
    <col collapsed="false" customWidth="true" hidden="false" outlineLevel="0" max="6657" min="6657" style="3" width="12.57"/>
    <col collapsed="false" customWidth="true" hidden="false" outlineLevel="0" max="6658" min="6658" style="3" width="3.29"/>
    <col collapsed="false" customWidth="true" hidden="false" outlineLevel="0" max="6659" min="6659" style="3" width="55.16"/>
    <col collapsed="false" customWidth="true" hidden="false" outlineLevel="0" max="6660" min="6660" style="3" width="2.42"/>
    <col collapsed="false" customWidth="true" hidden="false" outlineLevel="0" max="6661" min="6661" style="3" width="12.71"/>
    <col collapsed="false" customWidth="true" hidden="false" outlineLevel="0" max="6662" min="6662" style="3" width="2"/>
    <col collapsed="false" customWidth="true" hidden="false" outlineLevel="0" max="6663" min="6663" style="3" width="12.29"/>
    <col collapsed="false" customWidth="true" hidden="false" outlineLevel="0" max="6664" min="6664" style="3" width="3"/>
    <col collapsed="false" customWidth="true" hidden="false" outlineLevel="0" max="6665" min="6665" style="3" width="13.15"/>
    <col collapsed="false" customWidth="true" hidden="false" outlineLevel="0" max="6666" min="6666" style="3" width="2.86"/>
    <col collapsed="false" customWidth="true" hidden="false" outlineLevel="0" max="6667" min="6667" style="3" width="14.29"/>
    <col collapsed="false" customWidth="true" hidden="false" outlineLevel="0" max="6668" min="6668" style="3" width="12.29"/>
    <col collapsed="false" customWidth="true" hidden="false" outlineLevel="0" max="6669" min="6669" style="3" width="7.42"/>
    <col collapsed="false" customWidth="true" hidden="false" outlineLevel="0" max="6670" min="6670" style="3" width="19"/>
    <col collapsed="false" customWidth="true" hidden="false" outlineLevel="0" max="6671" min="6671" style="3" width="12.71"/>
    <col collapsed="false" customWidth="false" hidden="false" outlineLevel="0" max="6912" min="6672" style="3" width="11.43"/>
    <col collapsed="false" customWidth="true" hidden="false" outlineLevel="0" max="6913" min="6913" style="3" width="12.57"/>
    <col collapsed="false" customWidth="true" hidden="false" outlineLevel="0" max="6914" min="6914" style="3" width="3.29"/>
    <col collapsed="false" customWidth="true" hidden="false" outlineLevel="0" max="6915" min="6915" style="3" width="55.16"/>
    <col collapsed="false" customWidth="true" hidden="false" outlineLevel="0" max="6916" min="6916" style="3" width="2.42"/>
    <col collapsed="false" customWidth="true" hidden="false" outlineLevel="0" max="6917" min="6917" style="3" width="12.71"/>
    <col collapsed="false" customWidth="true" hidden="false" outlineLevel="0" max="6918" min="6918" style="3" width="2"/>
    <col collapsed="false" customWidth="true" hidden="false" outlineLevel="0" max="6919" min="6919" style="3" width="12.29"/>
    <col collapsed="false" customWidth="true" hidden="false" outlineLevel="0" max="6920" min="6920" style="3" width="3"/>
    <col collapsed="false" customWidth="true" hidden="false" outlineLevel="0" max="6921" min="6921" style="3" width="13.15"/>
    <col collapsed="false" customWidth="true" hidden="false" outlineLevel="0" max="6922" min="6922" style="3" width="2.86"/>
    <col collapsed="false" customWidth="true" hidden="false" outlineLevel="0" max="6923" min="6923" style="3" width="14.29"/>
    <col collapsed="false" customWidth="true" hidden="false" outlineLevel="0" max="6924" min="6924" style="3" width="12.29"/>
    <col collapsed="false" customWidth="true" hidden="false" outlineLevel="0" max="6925" min="6925" style="3" width="7.42"/>
    <col collapsed="false" customWidth="true" hidden="false" outlineLevel="0" max="6926" min="6926" style="3" width="19"/>
    <col collapsed="false" customWidth="true" hidden="false" outlineLevel="0" max="6927" min="6927" style="3" width="12.71"/>
    <col collapsed="false" customWidth="false" hidden="false" outlineLevel="0" max="7168" min="6928" style="3" width="11.43"/>
    <col collapsed="false" customWidth="true" hidden="false" outlineLevel="0" max="7169" min="7169" style="3" width="12.57"/>
    <col collapsed="false" customWidth="true" hidden="false" outlineLevel="0" max="7170" min="7170" style="3" width="3.29"/>
    <col collapsed="false" customWidth="true" hidden="false" outlineLevel="0" max="7171" min="7171" style="3" width="55.16"/>
    <col collapsed="false" customWidth="true" hidden="false" outlineLevel="0" max="7172" min="7172" style="3" width="2.42"/>
    <col collapsed="false" customWidth="true" hidden="false" outlineLevel="0" max="7173" min="7173" style="3" width="12.71"/>
    <col collapsed="false" customWidth="true" hidden="false" outlineLevel="0" max="7174" min="7174" style="3" width="2"/>
    <col collapsed="false" customWidth="true" hidden="false" outlineLevel="0" max="7175" min="7175" style="3" width="12.29"/>
    <col collapsed="false" customWidth="true" hidden="false" outlineLevel="0" max="7176" min="7176" style="3" width="3"/>
    <col collapsed="false" customWidth="true" hidden="false" outlineLevel="0" max="7177" min="7177" style="3" width="13.15"/>
    <col collapsed="false" customWidth="true" hidden="false" outlineLevel="0" max="7178" min="7178" style="3" width="2.86"/>
    <col collapsed="false" customWidth="true" hidden="false" outlineLevel="0" max="7179" min="7179" style="3" width="14.29"/>
    <col collapsed="false" customWidth="true" hidden="false" outlineLevel="0" max="7180" min="7180" style="3" width="12.29"/>
    <col collapsed="false" customWidth="true" hidden="false" outlineLevel="0" max="7181" min="7181" style="3" width="7.42"/>
    <col collapsed="false" customWidth="true" hidden="false" outlineLevel="0" max="7182" min="7182" style="3" width="19"/>
    <col collapsed="false" customWidth="true" hidden="false" outlineLevel="0" max="7183" min="7183" style="3" width="12.71"/>
    <col collapsed="false" customWidth="false" hidden="false" outlineLevel="0" max="7424" min="7184" style="3" width="11.43"/>
    <col collapsed="false" customWidth="true" hidden="false" outlineLevel="0" max="7425" min="7425" style="3" width="12.57"/>
    <col collapsed="false" customWidth="true" hidden="false" outlineLevel="0" max="7426" min="7426" style="3" width="3.29"/>
    <col collapsed="false" customWidth="true" hidden="false" outlineLevel="0" max="7427" min="7427" style="3" width="55.16"/>
    <col collapsed="false" customWidth="true" hidden="false" outlineLevel="0" max="7428" min="7428" style="3" width="2.42"/>
    <col collapsed="false" customWidth="true" hidden="false" outlineLevel="0" max="7429" min="7429" style="3" width="12.71"/>
    <col collapsed="false" customWidth="true" hidden="false" outlineLevel="0" max="7430" min="7430" style="3" width="2"/>
    <col collapsed="false" customWidth="true" hidden="false" outlineLevel="0" max="7431" min="7431" style="3" width="12.29"/>
    <col collapsed="false" customWidth="true" hidden="false" outlineLevel="0" max="7432" min="7432" style="3" width="3"/>
    <col collapsed="false" customWidth="true" hidden="false" outlineLevel="0" max="7433" min="7433" style="3" width="13.15"/>
    <col collapsed="false" customWidth="true" hidden="false" outlineLevel="0" max="7434" min="7434" style="3" width="2.86"/>
    <col collapsed="false" customWidth="true" hidden="false" outlineLevel="0" max="7435" min="7435" style="3" width="14.29"/>
    <col collapsed="false" customWidth="true" hidden="false" outlineLevel="0" max="7436" min="7436" style="3" width="12.29"/>
    <col collapsed="false" customWidth="true" hidden="false" outlineLevel="0" max="7437" min="7437" style="3" width="7.42"/>
    <col collapsed="false" customWidth="true" hidden="false" outlineLevel="0" max="7438" min="7438" style="3" width="19"/>
    <col collapsed="false" customWidth="true" hidden="false" outlineLevel="0" max="7439" min="7439" style="3" width="12.71"/>
    <col collapsed="false" customWidth="false" hidden="false" outlineLevel="0" max="7680" min="7440" style="3" width="11.43"/>
    <col collapsed="false" customWidth="true" hidden="false" outlineLevel="0" max="7681" min="7681" style="3" width="12.57"/>
    <col collapsed="false" customWidth="true" hidden="false" outlineLevel="0" max="7682" min="7682" style="3" width="3.29"/>
    <col collapsed="false" customWidth="true" hidden="false" outlineLevel="0" max="7683" min="7683" style="3" width="55.16"/>
    <col collapsed="false" customWidth="true" hidden="false" outlineLevel="0" max="7684" min="7684" style="3" width="2.42"/>
    <col collapsed="false" customWidth="true" hidden="false" outlineLevel="0" max="7685" min="7685" style="3" width="12.71"/>
    <col collapsed="false" customWidth="true" hidden="false" outlineLevel="0" max="7686" min="7686" style="3" width="2"/>
    <col collapsed="false" customWidth="true" hidden="false" outlineLevel="0" max="7687" min="7687" style="3" width="12.29"/>
    <col collapsed="false" customWidth="true" hidden="false" outlineLevel="0" max="7688" min="7688" style="3" width="3"/>
    <col collapsed="false" customWidth="true" hidden="false" outlineLevel="0" max="7689" min="7689" style="3" width="13.15"/>
    <col collapsed="false" customWidth="true" hidden="false" outlineLevel="0" max="7690" min="7690" style="3" width="2.86"/>
    <col collapsed="false" customWidth="true" hidden="false" outlineLevel="0" max="7691" min="7691" style="3" width="14.29"/>
    <col collapsed="false" customWidth="true" hidden="false" outlineLevel="0" max="7692" min="7692" style="3" width="12.29"/>
    <col collapsed="false" customWidth="true" hidden="false" outlineLevel="0" max="7693" min="7693" style="3" width="7.42"/>
    <col collapsed="false" customWidth="true" hidden="false" outlineLevel="0" max="7694" min="7694" style="3" width="19"/>
    <col collapsed="false" customWidth="true" hidden="false" outlineLevel="0" max="7695" min="7695" style="3" width="12.71"/>
    <col collapsed="false" customWidth="false" hidden="false" outlineLevel="0" max="7936" min="7696" style="3" width="11.43"/>
    <col collapsed="false" customWidth="true" hidden="false" outlineLevel="0" max="7937" min="7937" style="3" width="12.57"/>
    <col collapsed="false" customWidth="true" hidden="false" outlineLevel="0" max="7938" min="7938" style="3" width="3.29"/>
    <col collapsed="false" customWidth="true" hidden="false" outlineLevel="0" max="7939" min="7939" style="3" width="55.16"/>
    <col collapsed="false" customWidth="true" hidden="false" outlineLevel="0" max="7940" min="7940" style="3" width="2.42"/>
    <col collapsed="false" customWidth="true" hidden="false" outlineLevel="0" max="7941" min="7941" style="3" width="12.71"/>
    <col collapsed="false" customWidth="true" hidden="false" outlineLevel="0" max="7942" min="7942" style="3" width="2"/>
    <col collapsed="false" customWidth="true" hidden="false" outlineLevel="0" max="7943" min="7943" style="3" width="12.29"/>
    <col collapsed="false" customWidth="true" hidden="false" outlineLevel="0" max="7944" min="7944" style="3" width="3"/>
    <col collapsed="false" customWidth="true" hidden="false" outlineLevel="0" max="7945" min="7945" style="3" width="13.15"/>
    <col collapsed="false" customWidth="true" hidden="false" outlineLevel="0" max="7946" min="7946" style="3" width="2.86"/>
    <col collapsed="false" customWidth="true" hidden="false" outlineLevel="0" max="7947" min="7947" style="3" width="14.29"/>
    <col collapsed="false" customWidth="true" hidden="false" outlineLevel="0" max="7948" min="7948" style="3" width="12.29"/>
    <col collapsed="false" customWidth="true" hidden="false" outlineLevel="0" max="7949" min="7949" style="3" width="7.42"/>
    <col collapsed="false" customWidth="true" hidden="false" outlineLevel="0" max="7950" min="7950" style="3" width="19"/>
    <col collapsed="false" customWidth="true" hidden="false" outlineLevel="0" max="7951" min="7951" style="3" width="12.71"/>
    <col collapsed="false" customWidth="false" hidden="false" outlineLevel="0" max="8192" min="7952" style="3" width="11.43"/>
    <col collapsed="false" customWidth="true" hidden="false" outlineLevel="0" max="8193" min="8193" style="3" width="12.57"/>
    <col collapsed="false" customWidth="true" hidden="false" outlineLevel="0" max="8194" min="8194" style="3" width="3.29"/>
    <col collapsed="false" customWidth="true" hidden="false" outlineLevel="0" max="8195" min="8195" style="3" width="55.16"/>
    <col collapsed="false" customWidth="true" hidden="false" outlineLevel="0" max="8196" min="8196" style="3" width="2.42"/>
    <col collapsed="false" customWidth="true" hidden="false" outlineLevel="0" max="8197" min="8197" style="3" width="12.71"/>
    <col collapsed="false" customWidth="true" hidden="false" outlineLevel="0" max="8198" min="8198" style="3" width="2"/>
    <col collapsed="false" customWidth="true" hidden="false" outlineLevel="0" max="8199" min="8199" style="3" width="12.29"/>
    <col collapsed="false" customWidth="true" hidden="false" outlineLevel="0" max="8200" min="8200" style="3" width="3"/>
    <col collapsed="false" customWidth="true" hidden="false" outlineLevel="0" max="8201" min="8201" style="3" width="13.15"/>
    <col collapsed="false" customWidth="true" hidden="false" outlineLevel="0" max="8202" min="8202" style="3" width="2.86"/>
    <col collapsed="false" customWidth="true" hidden="false" outlineLevel="0" max="8203" min="8203" style="3" width="14.29"/>
    <col collapsed="false" customWidth="true" hidden="false" outlineLevel="0" max="8204" min="8204" style="3" width="12.29"/>
    <col collapsed="false" customWidth="true" hidden="false" outlineLevel="0" max="8205" min="8205" style="3" width="7.42"/>
    <col collapsed="false" customWidth="true" hidden="false" outlineLevel="0" max="8206" min="8206" style="3" width="19"/>
    <col collapsed="false" customWidth="true" hidden="false" outlineLevel="0" max="8207" min="8207" style="3" width="12.71"/>
    <col collapsed="false" customWidth="false" hidden="false" outlineLevel="0" max="8448" min="8208" style="3" width="11.43"/>
    <col collapsed="false" customWidth="true" hidden="false" outlineLevel="0" max="8449" min="8449" style="3" width="12.57"/>
    <col collapsed="false" customWidth="true" hidden="false" outlineLevel="0" max="8450" min="8450" style="3" width="3.29"/>
    <col collapsed="false" customWidth="true" hidden="false" outlineLevel="0" max="8451" min="8451" style="3" width="55.16"/>
    <col collapsed="false" customWidth="true" hidden="false" outlineLevel="0" max="8452" min="8452" style="3" width="2.42"/>
    <col collapsed="false" customWidth="true" hidden="false" outlineLevel="0" max="8453" min="8453" style="3" width="12.71"/>
    <col collapsed="false" customWidth="true" hidden="false" outlineLevel="0" max="8454" min="8454" style="3" width="2"/>
    <col collapsed="false" customWidth="true" hidden="false" outlineLevel="0" max="8455" min="8455" style="3" width="12.29"/>
    <col collapsed="false" customWidth="true" hidden="false" outlineLevel="0" max="8456" min="8456" style="3" width="3"/>
    <col collapsed="false" customWidth="true" hidden="false" outlineLevel="0" max="8457" min="8457" style="3" width="13.15"/>
    <col collapsed="false" customWidth="true" hidden="false" outlineLevel="0" max="8458" min="8458" style="3" width="2.86"/>
    <col collapsed="false" customWidth="true" hidden="false" outlineLevel="0" max="8459" min="8459" style="3" width="14.29"/>
    <col collapsed="false" customWidth="true" hidden="false" outlineLevel="0" max="8460" min="8460" style="3" width="12.29"/>
    <col collapsed="false" customWidth="true" hidden="false" outlineLevel="0" max="8461" min="8461" style="3" width="7.42"/>
    <col collapsed="false" customWidth="true" hidden="false" outlineLevel="0" max="8462" min="8462" style="3" width="19"/>
    <col collapsed="false" customWidth="true" hidden="false" outlineLevel="0" max="8463" min="8463" style="3" width="12.71"/>
    <col collapsed="false" customWidth="false" hidden="false" outlineLevel="0" max="8704" min="8464" style="3" width="11.43"/>
    <col collapsed="false" customWidth="true" hidden="false" outlineLevel="0" max="8705" min="8705" style="3" width="12.57"/>
    <col collapsed="false" customWidth="true" hidden="false" outlineLevel="0" max="8706" min="8706" style="3" width="3.29"/>
    <col collapsed="false" customWidth="true" hidden="false" outlineLevel="0" max="8707" min="8707" style="3" width="55.16"/>
    <col collapsed="false" customWidth="true" hidden="false" outlineLevel="0" max="8708" min="8708" style="3" width="2.42"/>
    <col collapsed="false" customWidth="true" hidden="false" outlineLevel="0" max="8709" min="8709" style="3" width="12.71"/>
    <col collapsed="false" customWidth="true" hidden="false" outlineLevel="0" max="8710" min="8710" style="3" width="2"/>
    <col collapsed="false" customWidth="true" hidden="false" outlineLevel="0" max="8711" min="8711" style="3" width="12.29"/>
    <col collapsed="false" customWidth="true" hidden="false" outlineLevel="0" max="8712" min="8712" style="3" width="3"/>
    <col collapsed="false" customWidth="true" hidden="false" outlineLevel="0" max="8713" min="8713" style="3" width="13.15"/>
    <col collapsed="false" customWidth="true" hidden="false" outlineLevel="0" max="8714" min="8714" style="3" width="2.86"/>
    <col collapsed="false" customWidth="true" hidden="false" outlineLevel="0" max="8715" min="8715" style="3" width="14.29"/>
    <col collapsed="false" customWidth="true" hidden="false" outlineLevel="0" max="8716" min="8716" style="3" width="12.29"/>
    <col collapsed="false" customWidth="true" hidden="false" outlineLevel="0" max="8717" min="8717" style="3" width="7.42"/>
    <col collapsed="false" customWidth="true" hidden="false" outlineLevel="0" max="8718" min="8718" style="3" width="19"/>
    <col collapsed="false" customWidth="true" hidden="false" outlineLevel="0" max="8719" min="8719" style="3" width="12.71"/>
    <col collapsed="false" customWidth="false" hidden="false" outlineLevel="0" max="8960" min="8720" style="3" width="11.43"/>
    <col collapsed="false" customWidth="true" hidden="false" outlineLevel="0" max="8961" min="8961" style="3" width="12.57"/>
    <col collapsed="false" customWidth="true" hidden="false" outlineLevel="0" max="8962" min="8962" style="3" width="3.29"/>
    <col collapsed="false" customWidth="true" hidden="false" outlineLevel="0" max="8963" min="8963" style="3" width="55.16"/>
    <col collapsed="false" customWidth="true" hidden="false" outlineLevel="0" max="8964" min="8964" style="3" width="2.42"/>
    <col collapsed="false" customWidth="true" hidden="false" outlineLevel="0" max="8965" min="8965" style="3" width="12.71"/>
    <col collapsed="false" customWidth="true" hidden="false" outlineLevel="0" max="8966" min="8966" style="3" width="2"/>
    <col collapsed="false" customWidth="true" hidden="false" outlineLevel="0" max="8967" min="8967" style="3" width="12.29"/>
    <col collapsed="false" customWidth="true" hidden="false" outlineLevel="0" max="8968" min="8968" style="3" width="3"/>
    <col collapsed="false" customWidth="true" hidden="false" outlineLevel="0" max="8969" min="8969" style="3" width="13.15"/>
    <col collapsed="false" customWidth="true" hidden="false" outlineLevel="0" max="8970" min="8970" style="3" width="2.86"/>
    <col collapsed="false" customWidth="true" hidden="false" outlineLevel="0" max="8971" min="8971" style="3" width="14.29"/>
    <col collapsed="false" customWidth="true" hidden="false" outlineLevel="0" max="8972" min="8972" style="3" width="12.29"/>
    <col collapsed="false" customWidth="true" hidden="false" outlineLevel="0" max="8973" min="8973" style="3" width="7.42"/>
    <col collapsed="false" customWidth="true" hidden="false" outlineLevel="0" max="8974" min="8974" style="3" width="19"/>
    <col collapsed="false" customWidth="true" hidden="false" outlineLevel="0" max="8975" min="8975" style="3" width="12.71"/>
    <col collapsed="false" customWidth="false" hidden="false" outlineLevel="0" max="9216" min="8976" style="3" width="11.43"/>
    <col collapsed="false" customWidth="true" hidden="false" outlineLevel="0" max="9217" min="9217" style="3" width="12.57"/>
    <col collapsed="false" customWidth="true" hidden="false" outlineLevel="0" max="9218" min="9218" style="3" width="3.29"/>
    <col collapsed="false" customWidth="true" hidden="false" outlineLevel="0" max="9219" min="9219" style="3" width="55.16"/>
    <col collapsed="false" customWidth="true" hidden="false" outlineLevel="0" max="9220" min="9220" style="3" width="2.42"/>
    <col collapsed="false" customWidth="true" hidden="false" outlineLevel="0" max="9221" min="9221" style="3" width="12.71"/>
    <col collapsed="false" customWidth="true" hidden="false" outlineLevel="0" max="9222" min="9222" style="3" width="2"/>
    <col collapsed="false" customWidth="true" hidden="false" outlineLevel="0" max="9223" min="9223" style="3" width="12.29"/>
    <col collapsed="false" customWidth="true" hidden="false" outlineLevel="0" max="9224" min="9224" style="3" width="3"/>
    <col collapsed="false" customWidth="true" hidden="false" outlineLevel="0" max="9225" min="9225" style="3" width="13.15"/>
    <col collapsed="false" customWidth="true" hidden="false" outlineLevel="0" max="9226" min="9226" style="3" width="2.86"/>
    <col collapsed="false" customWidth="true" hidden="false" outlineLevel="0" max="9227" min="9227" style="3" width="14.29"/>
    <col collapsed="false" customWidth="true" hidden="false" outlineLevel="0" max="9228" min="9228" style="3" width="12.29"/>
    <col collapsed="false" customWidth="true" hidden="false" outlineLevel="0" max="9229" min="9229" style="3" width="7.42"/>
    <col collapsed="false" customWidth="true" hidden="false" outlineLevel="0" max="9230" min="9230" style="3" width="19"/>
    <col collapsed="false" customWidth="true" hidden="false" outlineLevel="0" max="9231" min="9231" style="3" width="12.71"/>
    <col collapsed="false" customWidth="false" hidden="false" outlineLevel="0" max="9472" min="9232" style="3" width="11.43"/>
    <col collapsed="false" customWidth="true" hidden="false" outlineLevel="0" max="9473" min="9473" style="3" width="12.57"/>
    <col collapsed="false" customWidth="true" hidden="false" outlineLevel="0" max="9474" min="9474" style="3" width="3.29"/>
    <col collapsed="false" customWidth="true" hidden="false" outlineLevel="0" max="9475" min="9475" style="3" width="55.16"/>
    <col collapsed="false" customWidth="true" hidden="false" outlineLevel="0" max="9476" min="9476" style="3" width="2.42"/>
    <col collapsed="false" customWidth="true" hidden="false" outlineLevel="0" max="9477" min="9477" style="3" width="12.71"/>
    <col collapsed="false" customWidth="true" hidden="false" outlineLevel="0" max="9478" min="9478" style="3" width="2"/>
    <col collapsed="false" customWidth="true" hidden="false" outlineLevel="0" max="9479" min="9479" style="3" width="12.29"/>
    <col collapsed="false" customWidth="true" hidden="false" outlineLevel="0" max="9480" min="9480" style="3" width="3"/>
    <col collapsed="false" customWidth="true" hidden="false" outlineLevel="0" max="9481" min="9481" style="3" width="13.15"/>
    <col collapsed="false" customWidth="true" hidden="false" outlineLevel="0" max="9482" min="9482" style="3" width="2.86"/>
    <col collapsed="false" customWidth="true" hidden="false" outlineLevel="0" max="9483" min="9483" style="3" width="14.29"/>
    <col collapsed="false" customWidth="true" hidden="false" outlineLevel="0" max="9484" min="9484" style="3" width="12.29"/>
    <col collapsed="false" customWidth="true" hidden="false" outlineLevel="0" max="9485" min="9485" style="3" width="7.42"/>
    <col collapsed="false" customWidth="true" hidden="false" outlineLevel="0" max="9486" min="9486" style="3" width="19"/>
    <col collapsed="false" customWidth="true" hidden="false" outlineLevel="0" max="9487" min="9487" style="3" width="12.71"/>
    <col collapsed="false" customWidth="false" hidden="false" outlineLevel="0" max="9728" min="9488" style="3" width="11.43"/>
    <col collapsed="false" customWidth="true" hidden="false" outlineLevel="0" max="9729" min="9729" style="3" width="12.57"/>
    <col collapsed="false" customWidth="true" hidden="false" outlineLevel="0" max="9730" min="9730" style="3" width="3.29"/>
    <col collapsed="false" customWidth="true" hidden="false" outlineLevel="0" max="9731" min="9731" style="3" width="55.16"/>
    <col collapsed="false" customWidth="true" hidden="false" outlineLevel="0" max="9732" min="9732" style="3" width="2.42"/>
    <col collapsed="false" customWidth="true" hidden="false" outlineLevel="0" max="9733" min="9733" style="3" width="12.71"/>
    <col collapsed="false" customWidth="true" hidden="false" outlineLevel="0" max="9734" min="9734" style="3" width="2"/>
    <col collapsed="false" customWidth="true" hidden="false" outlineLevel="0" max="9735" min="9735" style="3" width="12.29"/>
    <col collapsed="false" customWidth="true" hidden="false" outlineLevel="0" max="9736" min="9736" style="3" width="3"/>
    <col collapsed="false" customWidth="true" hidden="false" outlineLevel="0" max="9737" min="9737" style="3" width="13.15"/>
    <col collapsed="false" customWidth="true" hidden="false" outlineLevel="0" max="9738" min="9738" style="3" width="2.86"/>
    <col collapsed="false" customWidth="true" hidden="false" outlineLevel="0" max="9739" min="9739" style="3" width="14.29"/>
    <col collapsed="false" customWidth="true" hidden="false" outlineLevel="0" max="9740" min="9740" style="3" width="12.29"/>
    <col collapsed="false" customWidth="true" hidden="false" outlineLevel="0" max="9741" min="9741" style="3" width="7.42"/>
    <col collapsed="false" customWidth="true" hidden="false" outlineLevel="0" max="9742" min="9742" style="3" width="19"/>
    <col collapsed="false" customWidth="true" hidden="false" outlineLevel="0" max="9743" min="9743" style="3" width="12.71"/>
    <col collapsed="false" customWidth="false" hidden="false" outlineLevel="0" max="9984" min="9744" style="3" width="11.43"/>
    <col collapsed="false" customWidth="true" hidden="false" outlineLevel="0" max="9985" min="9985" style="3" width="12.57"/>
    <col collapsed="false" customWidth="true" hidden="false" outlineLevel="0" max="9986" min="9986" style="3" width="3.29"/>
    <col collapsed="false" customWidth="true" hidden="false" outlineLevel="0" max="9987" min="9987" style="3" width="55.16"/>
    <col collapsed="false" customWidth="true" hidden="false" outlineLevel="0" max="9988" min="9988" style="3" width="2.42"/>
    <col collapsed="false" customWidth="true" hidden="false" outlineLevel="0" max="9989" min="9989" style="3" width="12.71"/>
    <col collapsed="false" customWidth="true" hidden="false" outlineLevel="0" max="9990" min="9990" style="3" width="2"/>
    <col collapsed="false" customWidth="true" hidden="false" outlineLevel="0" max="9991" min="9991" style="3" width="12.29"/>
    <col collapsed="false" customWidth="true" hidden="false" outlineLevel="0" max="9992" min="9992" style="3" width="3"/>
    <col collapsed="false" customWidth="true" hidden="false" outlineLevel="0" max="9993" min="9993" style="3" width="13.15"/>
    <col collapsed="false" customWidth="true" hidden="false" outlineLevel="0" max="9994" min="9994" style="3" width="2.86"/>
    <col collapsed="false" customWidth="true" hidden="false" outlineLevel="0" max="9995" min="9995" style="3" width="14.29"/>
    <col collapsed="false" customWidth="true" hidden="false" outlineLevel="0" max="9996" min="9996" style="3" width="12.29"/>
    <col collapsed="false" customWidth="true" hidden="false" outlineLevel="0" max="9997" min="9997" style="3" width="7.42"/>
    <col collapsed="false" customWidth="true" hidden="false" outlineLevel="0" max="9998" min="9998" style="3" width="19"/>
    <col collapsed="false" customWidth="true" hidden="false" outlineLevel="0" max="9999" min="9999" style="3" width="12.71"/>
    <col collapsed="false" customWidth="false" hidden="false" outlineLevel="0" max="10240" min="10000" style="3" width="11.43"/>
    <col collapsed="false" customWidth="true" hidden="false" outlineLevel="0" max="10241" min="10241" style="3" width="12.57"/>
    <col collapsed="false" customWidth="true" hidden="false" outlineLevel="0" max="10242" min="10242" style="3" width="3.29"/>
    <col collapsed="false" customWidth="true" hidden="false" outlineLevel="0" max="10243" min="10243" style="3" width="55.16"/>
    <col collapsed="false" customWidth="true" hidden="false" outlineLevel="0" max="10244" min="10244" style="3" width="2.42"/>
    <col collapsed="false" customWidth="true" hidden="false" outlineLevel="0" max="10245" min="10245" style="3" width="12.71"/>
    <col collapsed="false" customWidth="true" hidden="false" outlineLevel="0" max="10246" min="10246" style="3" width="2"/>
    <col collapsed="false" customWidth="true" hidden="false" outlineLevel="0" max="10247" min="10247" style="3" width="12.29"/>
    <col collapsed="false" customWidth="true" hidden="false" outlineLevel="0" max="10248" min="10248" style="3" width="3"/>
    <col collapsed="false" customWidth="true" hidden="false" outlineLevel="0" max="10249" min="10249" style="3" width="13.15"/>
    <col collapsed="false" customWidth="true" hidden="false" outlineLevel="0" max="10250" min="10250" style="3" width="2.86"/>
    <col collapsed="false" customWidth="true" hidden="false" outlineLevel="0" max="10251" min="10251" style="3" width="14.29"/>
    <col collapsed="false" customWidth="true" hidden="false" outlineLevel="0" max="10252" min="10252" style="3" width="12.29"/>
    <col collapsed="false" customWidth="true" hidden="false" outlineLevel="0" max="10253" min="10253" style="3" width="7.42"/>
    <col collapsed="false" customWidth="true" hidden="false" outlineLevel="0" max="10254" min="10254" style="3" width="19"/>
    <col collapsed="false" customWidth="true" hidden="false" outlineLevel="0" max="10255" min="10255" style="3" width="12.71"/>
    <col collapsed="false" customWidth="false" hidden="false" outlineLevel="0" max="10496" min="10256" style="3" width="11.43"/>
    <col collapsed="false" customWidth="true" hidden="false" outlineLevel="0" max="10497" min="10497" style="3" width="12.57"/>
    <col collapsed="false" customWidth="true" hidden="false" outlineLevel="0" max="10498" min="10498" style="3" width="3.29"/>
    <col collapsed="false" customWidth="true" hidden="false" outlineLevel="0" max="10499" min="10499" style="3" width="55.16"/>
    <col collapsed="false" customWidth="true" hidden="false" outlineLevel="0" max="10500" min="10500" style="3" width="2.42"/>
    <col collapsed="false" customWidth="true" hidden="false" outlineLevel="0" max="10501" min="10501" style="3" width="12.71"/>
    <col collapsed="false" customWidth="true" hidden="false" outlineLevel="0" max="10502" min="10502" style="3" width="2"/>
    <col collapsed="false" customWidth="true" hidden="false" outlineLevel="0" max="10503" min="10503" style="3" width="12.29"/>
    <col collapsed="false" customWidth="true" hidden="false" outlineLevel="0" max="10504" min="10504" style="3" width="3"/>
    <col collapsed="false" customWidth="true" hidden="false" outlineLevel="0" max="10505" min="10505" style="3" width="13.15"/>
    <col collapsed="false" customWidth="true" hidden="false" outlineLevel="0" max="10506" min="10506" style="3" width="2.86"/>
    <col collapsed="false" customWidth="true" hidden="false" outlineLevel="0" max="10507" min="10507" style="3" width="14.29"/>
    <col collapsed="false" customWidth="true" hidden="false" outlineLevel="0" max="10508" min="10508" style="3" width="12.29"/>
    <col collapsed="false" customWidth="true" hidden="false" outlineLevel="0" max="10509" min="10509" style="3" width="7.42"/>
    <col collapsed="false" customWidth="true" hidden="false" outlineLevel="0" max="10510" min="10510" style="3" width="19"/>
    <col collapsed="false" customWidth="true" hidden="false" outlineLevel="0" max="10511" min="10511" style="3" width="12.71"/>
    <col collapsed="false" customWidth="false" hidden="false" outlineLevel="0" max="10752" min="10512" style="3" width="11.43"/>
    <col collapsed="false" customWidth="true" hidden="false" outlineLevel="0" max="10753" min="10753" style="3" width="12.57"/>
    <col collapsed="false" customWidth="true" hidden="false" outlineLevel="0" max="10754" min="10754" style="3" width="3.29"/>
    <col collapsed="false" customWidth="true" hidden="false" outlineLevel="0" max="10755" min="10755" style="3" width="55.16"/>
    <col collapsed="false" customWidth="true" hidden="false" outlineLevel="0" max="10756" min="10756" style="3" width="2.42"/>
    <col collapsed="false" customWidth="true" hidden="false" outlineLevel="0" max="10757" min="10757" style="3" width="12.71"/>
    <col collapsed="false" customWidth="true" hidden="false" outlineLevel="0" max="10758" min="10758" style="3" width="2"/>
    <col collapsed="false" customWidth="true" hidden="false" outlineLevel="0" max="10759" min="10759" style="3" width="12.29"/>
    <col collapsed="false" customWidth="true" hidden="false" outlineLevel="0" max="10760" min="10760" style="3" width="3"/>
    <col collapsed="false" customWidth="true" hidden="false" outlineLevel="0" max="10761" min="10761" style="3" width="13.15"/>
    <col collapsed="false" customWidth="true" hidden="false" outlineLevel="0" max="10762" min="10762" style="3" width="2.86"/>
    <col collapsed="false" customWidth="true" hidden="false" outlineLevel="0" max="10763" min="10763" style="3" width="14.29"/>
    <col collapsed="false" customWidth="true" hidden="false" outlineLevel="0" max="10764" min="10764" style="3" width="12.29"/>
    <col collapsed="false" customWidth="true" hidden="false" outlineLevel="0" max="10765" min="10765" style="3" width="7.42"/>
    <col collapsed="false" customWidth="true" hidden="false" outlineLevel="0" max="10766" min="10766" style="3" width="19"/>
    <col collapsed="false" customWidth="true" hidden="false" outlineLevel="0" max="10767" min="10767" style="3" width="12.71"/>
    <col collapsed="false" customWidth="false" hidden="false" outlineLevel="0" max="11008" min="10768" style="3" width="11.43"/>
    <col collapsed="false" customWidth="true" hidden="false" outlineLevel="0" max="11009" min="11009" style="3" width="12.57"/>
    <col collapsed="false" customWidth="true" hidden="false" outlineLevel="0" max="11010" min="11010" style="3" width="3.29"/>
    <col collapsed="false" customWidth="true" hidden="false" outlineLevel="0" max="11011" min="11011" style="3" width="55.16"/>
    <col collapsed="false" customWidth="true" hidden="false" outlineLevel="0" max="11012" min="11012" style="3" width="2.42"/>
    <col collapsed="false" customWidth="true" hidden="false" outlineLevel="0" max="11013" min="11013" style="3" width="12.71"/>
    <col collapsed="false" customWidth="true" hidden="false" outlineLevel="0" max="11014" min="11014" style="3" width="2"/>
    <col collapsed="false" customWidth="true" hidden="false" outlineLevel="0" max="11015" min="11015" style="3" width="12.29"/>
    <col collapsed="false" customWidth="true" hidden="false" outlineLevel="0" max="11016" min="11016" style="3" width="3"/>
    <col collapsed="false" customWidth="true" hidden="false" outlineLevel="0" max="11017" min="11017" style="3" width="13.15"/>
    <col collapsed="false" customWidth="true" hidden="false" outlineLevel="0" max="11018" min="11018" style="3" width="2.86"/>
    <col collapsed="false" customWidth="true" hidden="false" outlineLevel="0" max="11019" min="11019" style="3" width="14.29"/>
    <col collapsed="false" customWidth="true" hidden="false" outlineLevel="0" max="11020" min="11020" style="3" width="12.29"/>
    <col collapsed="false" customWidth="true" hidden="false" outlineLevel="0" max="11021" min="11021" style="3" width="7.42"/>
    <col collapsed="false" customWidth="true" hidden="false" outlineLevel="0" max="11022" min="11022" style="3" width="19"/>
    <col collapsed="false" customWidth="true" hidden="false" outlineLevel="0" max="11023" min="11023" style="3" width="12.71"/>
    <col collapsed="false" customWidth="false" hidden="false" outlineLevel="0" max="11264" min="11024" style="3" width="11.43"/>
    <col collapsed="false" customWidth="true" hidden="false" outlineLevel="0" max="11265" min="11265" style="3" width="12.57"/>
    <col collapsed="false" customWidth="true" hidden="false" outlineLevel="0" max="11266" min="11266" style="3" width="3.29"/>
    <col collapsed="false" customWidth="true" hidden="false" outlineLevel="0" max="11267" min="11267" style="3" width="55.16"/>
    <col collapsed="false" customWidth="true" hidden="false" outlineLevel="0" max="11268" min="11268" style="3" width="2.42"/>
    <col collapsed="false" customWidth="true" hidden="false" outlineLevel="0" max="11269" min="11269" style="3" width="12.71"/>
    <col collapsed="false" customWidth="true" hidden="false" outlineLevel="0" max="11270" min="11270" style="3" width="2"/>
    <col collapsed="false" customWidth="true" hidden="false" outlineLevel="0" max="11271" min="11271" style="3" width="12.29"/>
    <col collapsed="false" customWidth="true" hidden="false" outlineLevel="0" max="11272" min="11272" style="3" width="3"/>
    <col collapsed="false" customWidth="true" hidden="false" outlineLevel="0" max="11273" min="11273" style="3" width="13.15"/>
    <col collapsed="false" customWidth="true" hidden="false" outlineLevel="0" max="11274" min="11274" style="3" width="2.86"/>
    <col collapsed="false" customWidth="true" hidden="false" outlineLevel="0" max="11275" min="11275" style="3" width="14.29"/>
    <col collapsed="false" customWidth="true" hidden="false" outlineLevel="0" max="11276" min="11276" style="3" width="12.29"/>
    <col collapsed="false" customWidth="true" hidden="false" outlineLevel="0" max="11277" min="11277" style="3" width="7.42"/>
    <col collapsed="false" customWidth="true" hidden="false" outlineLevel="0" max="11278" min="11278" style="3" width="19"/>
    <col collapsed="false" customWidth="true" hidden="false" outlineLevel="0" max="11279" min="11279" style="3" width="12.71"/>
    <col collapsed="false" customWidth="false" hidden="false" outlineLevel="0" max="11520" min="11280" style="3" width="11.43"/>
    <col collapsed="false" customWidth="true" hidden="false" outlineLevel="0" max="11521" min="11521" style="3" width="12.57"/>
    <col collapsed="false" customWidth="true" hidden="false" outlineLevel="0" max="11522" min="11522" style="3" width="3.29"/>
    <col collapsed="false" customWidth="true" hidden="false" outlineLevel="0" max="11523" min="11523" style="3" width="55.16"/>
    <col collapsed="false" customWidth="true" hidden="false" outlineLevel="0" max="11524" min="11524" style="3" width="2.42"/>
    <col collapsed="false" customWidth="true" hidden="false" outlineLevel="0" max="11525" min="11525" style="3" width="12.71"/>
    <col collapsed="false" customWidth="true" hidden="false" outlineLevel="0" max="11526" min="11526" style="3" width="2"/>
    <col collapsed="false" customWidth="true" hidden="false" outlineLevel="0" max="11527" min="11527" style="3" width="12.29"/>
    <col collapsed="false" customWidth="true" hidden="false" outlineLevel="0" max="11528" min="11528" style="3" width="3"/>
    <col collapsed="false" customWidth="true" hidden="false" outlineLevel="0" max="11529" min="11529" style="3" width="13.15"/>
    <col collapsed="false" customWidth="true" hidden="false" outlineLevel="0" max="11530" min="11530" style="3" width="2.86"/>
    <col collapsed="false" customWidth="true" hidden="false" outlineLevel="0" max="11531" min="11531" style="3" width="14.29"/>
    <col collapsed="false" customWidth="true" hidden="false" outlineLevel="0" max="11532" min="11532" style="3" width="12.29"/>
    <col collapsed="false" customWidth="true" hidden="false" outlineLevel="0" max="11533" min="11533" style="3" width="7.42"/>
    <col collapsed="false" customWidth="true" hidden="false" outlineLevel="0" max="11534" min="11534" style="3" width="19"/>
    <col collapsed="false" customWidth="true" hidden="false" outlineLevel="0" max="11535" min="11535" style="3" width="12.71"/>
    <col collapsed="false" customWidth="false" hidden="false" outlineLevel="0" max="11776" min="11536" style="3" width="11.43"/>
    <col collapsed="false" customWidth="true" hidden="false" outlineLevel="0" max="11777" min="11777" style="3" width="12.57"/>
    <col collapsed="false" customWidth="true" hidden="false" outlineLevel="0" max="11778" min="11778" style="3" width="3.29"/>
    <col collapsed="false" customWidth="true" hidden="false" outlineLevel="0" max="11779" min="11779" style="3" width="55.16"/>
    <col collapsed="false" customWidth="true" hidden="false" outlineLevel="0" max="11780" min="11780" style="3" width="2.42"/>
    <col collapsed="false" customWidth="true" hidden="false" outlineLevel="0" max="11781" min="11781" style="3" width="12.71"/>
    <col collapsed="false" customWidth="true" hidden="false" outlineLevel="0" max="11782" min="11782" style="3" width="2"/>
    <col collapsed="false" customWidth="true" hidden="false" outlineLevel="0" max="11783" min="11783" style="3" width="12.29"/>
    <col collapsed="false" customWidth="true" hidden="false" outlineLevel="0" max="11784" min="11784" style="3" width="3"/>
    <col collapsed="false" customWidth="true" hidden="false" outlineLevel="0" max="11785" min="11785" style="3" width="13.15"/>
    <col collapsed="false" customWidth="true" hidden="false" outlineLevel="0" max="11786" min="11786" style="3" width="2.86"/>
    <col collapsed="false" customWidth="true" hidden="false" outlineLevel="0" max="11787" min="11787" style="3" width="14.29"/>
    <col collapsed="false" customWidth="true" hidden="false" outlineLevel="0" max="11788" min="11788" style="3" width="12.29"/>
    <col collapsed="false" customWidth="true" hidden="false" outlineLevel="0" max="11789" min="11789" style="3" width="7.42"/>
    <col collapsed="false" customWidth="true" hidden="false" outlineLevel="0" max="11790" min="11790" style="3" width="19"/>
    <col collapsed="false" customWidth="true" hidden="false" outlineLevel="0" max="11791" min="11791" style="3" width="12.71"/>
    <col collapsed="false" customWidth="false" hidden="false" outlineLevel="0" max="12032" min="11792" style="3" width="11.43"/>
    <col collapsed="false" customWidth="true" hidden="false" outlineLevel="0" max="12033" min="12033" style="3" width="12.57"/>
    <col collapsed="false" customWidth="true" hidden="false" outlineLevel="0" max="12034" min="12034" style="3" width="3.29"/>
    <col collapsed="false" customWidth="true" hidden="false" outlineLevel="0" max="12035" min="12035" style="3" width="55.16"/>
    <col collapsed="false" customWidth="true" hidden="false" outlineLevel="0" max="12036" min="12036" style="3" width="2.42"/>
    <col collapsed="false" customWidth="true" hidden="false" outlineLevel="0" max="12037" min="12037" style="3" width="12.71"/>
    <col collapsed="false" customWidth="true" hidden="false" outlineLevel="0" max="12038" min="12038" style="3" width="2"/>
    <col collapsed="false" customWidth="true" hidden="false" outlineLevel="0" max="12039" min="12039" style="3" width="12.29"/>
    <col collapsed="false" customWidth="true" hidden="false" outlineLevel="0" max="12040" min="12040" style="3" width="3"/>
    <col collapsed="false" customWidth="true" hidden="false" outlineLevel="0" max="12041" min="12041" style="3" width="13.15"/>
    <col collapsed="false" customWidth="true" hidden="false" outlineLevel="0" max="12042" min="12042" style="3" width="2.86"/>
    <col collapsed="false" customWidth="true" hidden="false" outlineLevel="0" max="12043" min="12043" style="3" width="14.29"/>
    <col collapsed="false" customWidth="true" hidden="false" outlineLevel="0" max="12044" min="12044" style="3" width="12.29"/>
    <col collapsed="false" customWidth="true" hidden="false" outlineLevel="0" max="12045" min="12045" style="3" width="7.42"/>
    <col collapsed="false" customWidth="true" hidden="false" outlineLevel="0" max="12046" min="12046" style="3" width="19"/>
    <col collapsed="false" customWidth="true" hidden="false" outlineLevel="0" max="12047" min="12047" style="3" width="12.71"/>
    <col collapsed="false" customWidth="false" hidden="false" outlineLevel="0" max="12288" min="12048" style="3" width="11.43"/>
    <col collapsed="false" customWidth="true" hidden="false" outlineLevel="0" max="12289" min="12289" style="3" width="12.57"/>
    <col collapsed="false" customWidth="true" hidden="false" outlineLevel="0" max="12290" min="12290" style="3" width="3.29"/>
    <col collapsed="false" customWidth="true" hidden="false" outlineLevel="0" max="12291" min="12291" style="3" width="55.16"/>
    <col collapsed="false" customWidth="true" hidden="false" outlineLevel="0" max="12292" min="12292" style="3" width="2.42"/>
    <col collapsed="false" customWidth="true" hidden="false" outlineLevel="0" max="12293" min="12293" style="3" width="12.71"/>
    <col collapsed="false" customWidth="true" hidden="false" outlineLevel="0" max="12294" min="12294" style="3" width="2"/>
    <col collapsed="false" customWidth="true" hidden="false" outlineLevel="0" max="12295" min="12295" style="3" width="12.29"/>
    <col collapsed="false" customWidth="true" hidden="false" outlineLevel="0" max="12296" min="12296" style="3" width="3"/>
    <col collapsed="false" customWidth="true" hidden="false" outlineLevel="0" max="12297" min="12297" style="3" width="13.15"/>
    <col collapsed="false" customWidth="true" hidden="false" outlineLevel="0" max="12298" min="12298" style="3" width="2.86"/>
    <col collapsed="false" customWidth="true" hidden="false" outlineLevel="0" max="12299" min="12299" style="3" width="14.29"/>
    <col collapsed="false" customWidth="true" hidden="false" outlineLevel="0" max="12300" min="12300" style="3" width="12.29"/>
    <col collapsed="false" customWidth="true" hidden="false" outlineLevel="0" max="12301" min="12301" style="3" width="7.42"/>
    <col collapsed="false" customWidth="true" hidden="false" outlineLevel="0" max="12302" min="12302" style="3" width="19"/>
    <col collapsed="false" customWidth="true" hidden="false" outlineLevel="0" max="12303" min="12303" style="3" width="12.71"/>
    <col collapsed="false" customWidth="false" hidden="false" outlineLevel="0" max="12544" min="12304" style="3" width="11.43"/>
    <col collapsed="false" customWidth="true" hidden="false" outlineLevel="0" max="12545" min="12545" style="3" width="12.57"/>
    <col collapsed="false" customWidth="true" hidden="false" outlineLevel="0" max="12546" min="12546" style="3" width="3.29"/>
    <col collapsed="false" customWidth="true" hidden="false" outlineLevel="0" max="12547" min="12547" style="3" width="55.16"/>
    <col collapsed="false" customWidth="true" hidden="false" outlineLevel="0" max="12548" min="12548" style="3" width="2.42"/>
    <col collapsed="false" customWidth="true" hidden="false" outlineLevel="0" max="12549" min="12549" style="3" width="12.71"/>
    <col collapsed="false" customWidth="true" hidden="false" outlineLevel="0" max="12550" min="12550" style="3" width="2"/>
    <col collapsed="false" customWidth="true" hidden="false" outlineLevel="0" max="12551" min="12551" style="3" width="12.29"/>
    <col collapsed="false" customWidth="true" hidden="false" outlineLevel="0" max="12552" min="12552" style="3" width="3"/>
    <col collapsed="false" customWidth="true" hidden="false" outlineLevel="0" max="12553" min="12553" style="3" width="13.15"/>
    <col collapsed="false" customWidth="true" hidden="false" outlineLevel="0" max="12554" min="12554" style="3" width="2.86"/>
    <col collapsed="false" customWidth="true" hidden="false" outlineLevel="0" max="12555" min="12555" style="3" width="14.29"/>
    <col collapsed="false" customWidth="true" hidden="false" outlineLevel="0" max="12556" min="12556" style="3" width="12.29"/>
    <col collapsed="false" customWidth="true" hidden="false" outlineLevel="0" max="12557" min="12557" style="3" width="7.42"/>
    <col collapsed="false" customWidth="true" hidden="false" outlineLevel="0" max="12558" min="12558" style="3" width="19"/>
    <col collapsed="false" customWidth="true" hidden="false" outlineLevel="0" max="12559" min="12559" style="3" width="12.71"/>
    <col collapsed="false" customWidth="false" hidden="false" outlineLevel="0" max="12800" min="12560" style="3" width="11.43"/>
    <col collapsed="false" customWidth="true" hidden="false" outlineLevel="0" max="12801" min="12801" style="3" width="12.57"/>
    <col collapsed="false" customWidth="true" hidden="false" outlineLevel="0" max="12802" min="12802" style="3" width="3.29"/>
    <col collapsed="false" customWidth="true" hidden="false" outlineLevel="0" max="12803" min="12803" style="3" width="55.16"/>
    <col collapsed="false" customWidth="true" hidden="false" outlineLevel="0" max="12804" min="12804" style="3" width="2.42"/>
    <col collapsed="false" customWidth="true" hidden="false" outlineLevel="0" max="12805" min="12805" style="3" width="12.71"/>
    <col collapsed="false" customWidth="true" hidden="false" outlineLevel="0" max="12806" min="12806" style="3" width="2"/>
    <col collapsed="false" customWidth="true" hidden="false" outlineLevel="0" max="12807" min="12807" style="3" width="12.29"/>
    <col collapsed="false" customWidth="true" hidden="false" outlineLevel="0" max="12808" min="12808" style="3" width="3"/>
    <col collapsed="false" customWidth="true" hidden="false" outlineLevel="0" max="12809" min="12809" style="3" width="13.15"/>
    <col collapsed="false" customWidth="true" hidden="false" outlineLevel="0" max="12810" min="12810" style="3" width="2.86"/>
    <col collapsed="false" customWidth="true" hidden="false" outlineLevel="0" max="12811" min="12811" style="3" width="14.29"/>
    <col collapsed="false" customWidth="true" hidden="false" outlineLevel="0" max="12812" min="12812" style="3" width="12.29"/>
    <col collapsed="false" customWidth="true" hidden="false" outlineLevel="0" max="12813" min="12813" style="3" width="7.42"/>
    <col collapsed="false" customWidth="true" hidden="false" outlineLevel="0" max="12814" min="12814" style="3" width="19"/>
    <col collapsed="false" customWidth="true" hidden="false" outlineLevel="0" max="12815" min="12815" style="3" width="12.71"/>
    <col collapsed="false" customWidth="false" hidden="false" outlineLevel="0" max="13056" min="12816" style="3" width="11.43"/>
    <col collapsed="false" customWidth="true" hidden="false" outlineLevel="0" max="13057" min="13057" style="3" width="12.57"/>
    <col collapsed="false" customWidth="true" hidden="false" outlineLevel="0" max="13058" min="13058" style="3" width="3.29"/>
    <col collapsed="false" customWidth="true" hidden="false" outlineLevel="0" max="13059" min="13059" style="3" width="55.16"/>
    <col collapsed="false" customWidth="true" hidden="false" outlineLevel="0" max="13060" min="13060" style="3" width="2.42"/>
    <col collapsed="false" customWidth="true" hidden="false" outlineLevel="0" max="13061" min="13061" style="3" width="12.71"/>
    <col collapsed="false" customWidth="true" hidden="false" outlineLevel="0" max="13062" min="13062" style="3" width="2"/>
    <col collapsed="false" customWidth="true" hidden="false" outlineLevel="0" max="13063" min="13063" style="3" width="12.29"/>
    <col collapsed="false" customWidth="true" hidden="false" outlineLevel="0" max="13064" min="13064" style="3" width="3"/>
    <col collapsed="false" customWidth="true" hidden="false" outlineLevel="0" max="13065" min="13065" style="3" width="13.15"/>
    <col collapsed="false" customWidth="true" hidden="false" outlineLevel="0" max="13066" min="13066" style="3" width="2.86"/>
    <col collapsed="false" customWidth="true" hidden="false" outlineLevel="0" max="13067" min="13067" style="3" width="14.29"/>
    <col collapsed="false" customWidth="true" hidden="false" outlineLevel="0" max="13068" min="13068" style="3" width="12.29"/>
    <col collapsed="false" customWidth="true" hidden="false" outlineLevel="0" max="13069" min="13069" style="3" width="7.42"/>
    <col collapsed="false" customWidth="true" hidden="false" outlineLevel="0" max="13070" min="13070" style="3" width="19"/>
    <col collapsed="false" customWidth="true" hidden="false" outlineLevel="0" max="13071" min="13071" style="3" width="12.71"/>
    <col collapsed="false" customWidth="false" hidden="false" outlineLevel="0" max="13312" min="13072" style="3" width="11.43"/>
    <col collapsed="false" customWidth="true" hidden="false" outlineLevel="0" max="13313" min="13313" style="3" width="12.57"/>
    <col collapsed="false" customWidth="true" hidden="false" outlineLevel="0" max="13314" min="13314" style="3" width="3.29"/>
    <col collapsed="false" customWidth="true" hidden="false" outlineLevel="0" max="13315" min="13315" style="3" width="55.16"/>
    <col collapsed="false" customWidth="true" hidden="false" outlineLevel="0" max="13316" min="13316" style="3" width="2.42"/>
    <col collapsed="false" customWidth="true" hidden="false" outlineLevel="0" max="13317" min="13317" style="3" width="12.71"/>
    <col collapsed="false" customWidth="true" hidden="false" outlineLevel="0" max="13318" min="13318" style="3" width="2"/>
    <col collapsed="false" customWidth="true" hidden="false" outlineLevel="0" max="13319" min="13319" style="3" width="12.29"/>
    <col collapsed="false" customWidth="true" hidden="false" outlineLevel="0" max="13320" min="13320" style="3" width="3"/>
    <col collapsed="false" customWidth="true" hidden="false" outlineLevel="0" max="13321" min="13321" style="3" width="13.15"/>
    <col collapsed="false" customWidth="true" hidden="false" outlineLevel="0" max="13322" min="13322" style="3" width="2.86"/>
    <col collapsed="false" customWidth="true" hidden="false" outlineLevel="0" max="13323" min="13323" style="3" width="14.29"/>
    <col collapsed="false" customWidth="true" hidden="false" outlineLevel="0" max="13324" min="13324" style="3" width="12.29"/>
    <col collapsed="false" customWidth="true" hidden="false" outlineLevel="0" max="13325" min="13325" style="3" width="7.42"/>
    <col collapsed="false" customWidth="true" hidden="false" outlineLevel="0" max="13326" min="13326" style="3" width="19"/>
    <col collapsed="false" customWidth="true" hidden="false" outlineLevel="0" max="13327" min="13327" style="3" width="12.71"/>
    <col collapsed="false" customWidth="false" hidden="false" outlineLevel="0" max="13568" min="13328" style="3" width="11.43"/>
    <col collapsed="false" customWidth="true" hidden="false" outlineLevel="0" max="13569" min="13569" style="3" width="12.57"/>
    <col collapsed="false" customWidth="true" hidden="false" outlineLevel="0" max="13570" min="13570" style="3" width="3.29"/>
    <col collapsed="false" customWidth="true" hidden="false" outlineLevel="0" max="13571" min="13571" style="3" width="55.16"/>
    <col collapsed="false" customWidth="true" hidden="false" outlineLevel="0" max="13572" min="13572" style="3" width="2.42"/>
    <col collapsed="false" customWidth="true" hidden="false" outlineLevel="0" max="13573" min="13573" style="3" width="12.71"/>
    <col collapsed="false" customWidth="true" hidden="false" outlineLevel="0" max="13574" min="13574" style="3" width="2"/>
    <col collapsed="false" customWidth="true" hidden="false" outlineLevel="0" max="13575" min="13575" style="3" width="12.29"/>
    <col collapsed="false" customWidth="true" hidden="false" outlineLevel="0" max="13576" min="13576" style="3" width="3"/>
    <col collapsed="false" customWidth="true" hidden="false" outlineLevel="0" max="13577" min="13577" style="3" width="13.15"/>
    <col collapsed="false" customWidth="true" hidden="false" outlineLevel="0" max="13578" min="13578" style="3" width="2.86"/>
    <col collapsed="false" customWidth="true" hidden="false" outlineLevel="0" max="13579" min="13579" style="3" width="14.29"/>
    <col collapsed="false" customWidth="true" hidden="false" outlineLevel="0" max="13580" min="13580" style="3" width="12.29"/>
    <col collapsed="false" customWidth="true" hidden="false" outlineLevel="0" max="13581" min="13581" style="3" width="7.42"/>
    <col collapsed="false" customWidth="true" hidden="false" outlineLevel="0" max="13582" min="13582" style="3" width="19"/>
    <col collapsed="false" customWidth="true" hidden="false" outlineLevel="0" max="13583" min="13583" style="3" width="12.71"/>
    <col collapsed="false" customWidth="false" hidden="false" outlineLevel="0" max="13824" min="13584" style="3" width="11.43"/>
    <col collapsed="false" customWidth="true" hidden="false" outlineLevel="0" max="13825" min="13825" style="3" width="12.57"/>
    <col collapsed="false" customWidth="true" hidden="false" outlineLevel="0" max="13826" min="13826" style="3" width="3.29"/>
    <col collapsed="false" customWidth="true" hidden="false" outlineLevel="0" max="13827" min="13827" style="3" width="55.16"/>
    <col collapsed="false" customWidth="true" hidden="false" outlineLevel="0" max="13828" min="13828" style="3" width="2.42"/>
    <col collapsed="false" customWidth="true" hidden="false" outlineLevel="0" max="13829" min="13829" style="3" width="12.71"/>
    <col collapsed="false" customWidth="true" hidden="false" outlineLevel="0" max="13830" min="13830" style="3" width="2"/>
    <col collapsed="false" customWidth="true" hidden="false" outlineLevel="0" max="13831" min="13831" style="3" width="12.29"/>
    <col collapsed="false" customWidth="true" hidden="false" outlineLevel="0" max="13832" min="13832" style="3" width="3"/>
    <col collapsed="false" customWidth="true" hidden="false" outlineLevel="0" max="13833" min="13833" style="3" width="13.15"/>
    <col collapsed="false" customWidth="true" hidden="false" outlineLevel="0" max="13834" min="13834" style="3" width="2.86"/>
    <col collapsed="false" customWidth="true" hidden="false" outlineLevel="0" max="13835" min="13835" style="3" width="14.29"/>
    <col collapsed="false" customWidth="true" hidden="false" outlineLevel="0" max="13836" min="13836" style="3" width="12.29"/>
    <col collapsed="false" customWidth="true" hidden="false" outlineLevel="0" max="13837" min="13837" style="3" width="7.42"/>
    <col collapsed="false" customWidth="true" hidden="false" outlineLevel="0" max="13838" min="13838" style="3" width="19"/>
    <col collapsed="false" customWidth="true" hidden="false" outlineLevel="0" max="13839" min="13839" style="3" width="12.71"/>
    <col collapsed="false" customWidth="false" hidden="false" outlineLevel="0" max="14080" min="13840" style="3" width="11.43"/>
    <col collapsed="false" customWidth="true" hidden="false" outlineLevel="0" max="14081" min="14081" style="3" width="12.57"/>
    <col collapsed="false" customWidth="true" hidden="false" outlineLevel="0" max="14082" min="14082" style="3" width="3.29"/>
    <col collapsed="false" customWidth="true" hidden="false" outlineLevel="0" max="14083" min="14083" style="3" width="55.16"/>
    <col collapsed="false" customWidth="true" hidden="false" outlineLevel="0" max="14084" min="14084" style="3" width="2.42"/>
    <col collapsed="false" customWidth="true" hidden="false" outlineLevel="0" max="14085" min="14085" style="3" width="12.71"/>
    <col collapsed="false" customWidth="true" hidden="false" outlineLevel="0" max="14086" min="14086" style="3" width="2"/>
    <col collapsed="false" customWidth="true" hidden="false" outlineLevel="0" max="14087" min="14087" style="3" width="12.29"/>
    <col collapsed="false" customWidth="true" hidden="false" outlineLevel="0" max="14088" min="14088" style="3" width="3"/>
    <col collapsed="false" customWidth="true" hidden="false" outlineLevel="0" max="14089" min="14089" style="3" width="13.15"/>
    <col collapsed="false" customWidth="true" hidden="false" outlineLevel="0" max="14090" min="14090" style="3" width="2.86"/>
    <col collapsed="false" customWidth="true" hidden="false" outlineLevel="0" max="14091" min="14091" style="3" width="14.29"/>
    <col collapsed="false" customWidth="true" hidden="false" outlineLevel="0" max="14092" min="14092" style="3" width="12.29"/>
    <col collapsed="false" customWidth="true" hidden="false" outlineLevel="0" max="14093" min="14093" style="3" width="7.42"/>
    <col collapsed="false" customWidth="true" hidden="false" outlineLevel="0" max="14094" min="14094" style="3" width="19"/>
    <col collapsed="false" customWidth="true" hidden="false" outlineLevel="0" max="14095" min="14095" style="3" width="12.71"/>
    <col collapsed="false" customWidth="false" hidden="false" outlineLevel="0" max="14336" min="14096" style="3" width="11.43"/>
    <col collapsed="false" customWidth="true" hidden="false" outlineLevel="0" max="14337" min="14337" style="3" width="12.57"/>
    <col collapsed="false" customWidth="true" hidden="false" outlineLevel="0" max="14338" min="14338" style="3" width="3.29"/>
    <col collapsed="false" customWidth="true" hidden="false" outlineLevel="0" max="14339" min="14339" style="3" width="55.16"/>
    <col collapsed="false" customWidth="true" hidden="false" outlineLevel="0" max="14340" min="14340" style="3" width="2.42"/>
    <col collapsed="false" customWidth="true" hidden="false" outlineLevel="0" max="14341" min="14341" style="3" width="12.71"/>
    <col collapsed="false" customWidth="true" hidden="false" outlineLevel="0" max="14342" min="14342" style="3" width="2"/>
    <col collapsed="false" customWidth="true" hidden="false" outlineLevel="0" max="14343" min="14343" style="3" width="12.29"/>
    <col collapsed="false" customWidth="true" hidden="false" outlineLevel="0" max="14344" min="14344" style="3" width="3"/>
    <col collapsed="false" customWidth="true" hidden="false" outlineLevel="0" max="14345" min="14345" style="3" width="13.15"/>
    <col collapsed="false" customWidth="true" hidden="false" outlineLevel="0" max="14346" min="14346" style="3" width="2.86"/>
    <col collapsed="false" customWidth="true" hidden="false" outlineLevel="0" max="14347" min="14347" style="3" width="14.29"/>
    <col collapsed="false" customWidth="true" hidden="false" outlineLevel="0" max="14348" min="14348" style="3" width="12.29"/>
    <col collapsed="false" customWidth="true" hidden="false" outlineLevel="0" max="14349" min="14349" style="3" width="7.42"/>
    <col collapsed="false" customWidth="true" hidden="false" outlineLevel="0" max="14350" min="14350" style="3" width="19"/>
    <col collapsed="false" customWidth="true" hidden="false" outlineLevel="0" max="14351" min="14351" style="3" width="12.71"/>
    <col collapsed="false" customWidth="false" hidden="false" outlineLevel="0" max="14592" min="14352" style="3" width="11.43"/>
    <col collapsed="false" customWidth="true" hidden="false" outlineLevel="0" max="14593" min="14593" style="3" width="12.57"/>
    <col collapsed="false" customWidth="true" hidden="false" outlineLevel="0" max="14594" min="14594" style="3" width="3.29"/>
    <col collapsed="false" customWidth="true" hidden="false" outlineLevel="0" max="14595" min="14595" style="3" width="55.16"/>
    <col collapsed="false" customWidth="true" hidden="false" outlineLevel="0" max="14596" min="14596" style="3" width="2.42"/>
    <col collapsed="false" customWidth="true" hidden="false" outlineLevel="0" max="14597" min="14597" style="3" width="12.71"/>
    <col collapsed="false" customWidth="true" hidden="false" outlineLevel="0" max="14598" min="14598" style="3" width="2"/>
    <col collapsed="false" customWidth="true" hidden="false" outlineLevel="0" max="14599" min="14599" style="3" width="12.29"/>
    <col collapsed="false" customWidth="true" hidden="false" outlineLevel="0" max="14600" min="14600" style="3" width="3"/>
    <col collapsed="false" customWidth="true" hidden="false" outlineLevel="0" max="14601" min="14601" style="3" width="13.15"/>
    <col collapsed="false" customWidth="true" hidden="false" outlineLevel="0" max="14602" min="14602" style="3" width="2.86"/>
    <col collapsed="false" customWidth="true" hidden="false" outlineLevel="0" max="14603" min="14603" style="3" width="14.29"/>
    <col collapsed="false" customWidth="true" hidden="false" outlineLevel="0" max="14604" min="14604" style="3" width="12.29"/>
    <col collapsed="false" customWidth="true" hidden="false" outlineLevel="0" max="14605" min="14605" style="3" width="7.42"/>
    <col collapsed="false" customWidth="true" hidden="false" outlineLevel="0" max="14606" min="14606" style="3" width="19"/>
    <col collapsed="false" customWidth="true" hidden="false" outlineLevel="0" max="14607" min="14607" style="3" width="12.71"/>
    <col collapsed="false" customWidth="false" hidden="false" outlineLevel="0" max="14848" min="14608" style="3" width="11.43"/>
    <col collapsed="false" customWidth="true" hidden="false" outlineLevel="0" max="14849" min="14849" style="3" width="12.57"/>
    <col collapsed="false" customWidth="true" hidden="false" outlineLevel="0" max="14850" min="14850" style="3" width="3.29"/>
    <col collapsed="false" customWidth="true" hidden="false" outlineLevel="0" max="14851" min="14851" style="3" width="55.16"/>
    <col collapsed="false" customWidth="true" hidden="false" outlineLevel="0" max="14852" min="14852" style="3" width="2.42"/>
    <col collapsed="false" customWidth="true" hidden="false" outlineLevel="0" max="14853" min="14853" style="3" width="12.71"/>
    <col collapsed="false" customWidth="true" hidden="false" outlineLevel="0" max="14854" min="14854" style="3" width="2"/>
    <col collapsed="false" customWidth="true" hidden="false" outlineLevel="0" max="14855" min="14855" style="3" width="12.29"/>
    <col collapsed="false" customWidth="true" hidden="false" outlineLevel="0" max="14856" min="14856" style="3" width="3"/>
    <col collapsed="false" customWidth="true" hidden="false" outlineLevel="0" max="14857" min="14857" style="3" width="13.15"/>
    <col collapsed="false" customWidth="true" hidden="false" outlineLevel="0" max="14858" min="14858" style="3" width="2.86"/>
    <col collapsed="false" customWidth="true" hidden="false" outlineLevel="0" max="14859" min="14859" style="3" width="14.29"/>
    <col collapsed="false" customWidth="true" hidden="false" outlineLevel="0" max="14860" min="14860" style="3" width="12.29"/>
    <col collapsed="false" customWidth="true" hidden="false" outlineLevel="0" max="14861" min="14861" style="3" width="7.42"/>
    <col collapsed="false" customWidth="true" hidden="false" outlineLevel="0" max="14862" min="14862" style="3" width="19"/>
    <col collapsed="false" customWidth="true" hidden="false" outlineLevel="0" max="14863" min="14863" style="3" width="12.71"/>
    <col collapsed="false" customWidth="false" hidden="false" outlineLevel="0" max="15104" min="14864" style="3" width="11.43"/>
    <col collapsed="false" customWidth="true" hidden="false" outlineLevel="0" max="15105" min="15105" style="3" width="12.57"/>
    <col collapsed="false" customWidth="true" hidden="false" outlineLevel="0" max="15106" min="15106" style="3" width="3.29"/>
    <col collapsed="false" customWidth="true" hidden="false" outlineLevel="0" max="15107" min="15107" style="3" width="55.16"/>
    <col collapsed="false" customWidth="true" hidden="false" outlineLevel="0" max="15108" min="15108" style="3" width="2.42"/>
    <col collapsed="false" customWidth="true" hidden="false" outlineLevel="0" max="15109" min="15109" style="3" width="12.71"/>
    <col collapsed="false" customWidth="true" hidden="false" outlineLevel="0" max="15110" min="15110" style="3" width="2"/>
    <col collapsed="false" customWidth="true" hidden="false" outlineLevel="0" max="15111" min="15111" style="3" width="12.29"/>
    <col collapsed="false" customWidth="true" hidden="false" outlineLevel="0" max="15112" min="15112" style="3" width="3"/>
    <col collapsed="false" customWidth="true" hidden="false" outlineLevel="0" max="15113" min="15113" style="3" width="13.15"/>
    <col collapsed="false" customWidth="true" hidden="false" outlineLevel="0" max="15114" min="15114" style="3" width="2.86"/>
    <col collapsed="false" customWidth="true" hidden="false" outlineLevel="0" max="15115" min="15115" style="3" width="14.29"/>
    <col collapsed="false" customWidth="true" hidden="false" outlineLevel="0" max="15116" min="15116" style="3" width="12.29"/>
    <col collapsed="false" customWidth="true" hidden="false" outlineLevel="0" max="15117" min="15117" style="3" width="7.42"/>
    <col collapsed="false" customWidth="true" hidden="false" outlineLevel="0" max="15118" min="15118" style="3" width="19"/>
    <col collapsed="false" customWidth="true" hidden="false" outlineLevel="0" max="15119" min="15119" style="3" width="12.71"/>
    <col collapsed="false" customWidth="false" hidden="false" outlineLevel="0" max="15360" min="15120" style="3" width="11.43"/>
    <col collapsed="false" customWidth="true" hidden="false" outlineLevel="0" max="15361" min="15361" style="3" width="12.57"/>
    <col collapsed="false" customWidth="true" hidden="false" outlineLevel="0" max="15362" min="15362" style="3" width="3.29"/>
    <col collapsed="false" customWidth="true" hidden="false" outlineLevel="0" max="15363" min="15363" style="3" width="55.16"/>
    <col collapsed="false" customWidth="true" hidden="false" outlineLevel="0" max="15364" min="15364" style="3" width="2.42"/>
    <col collapsed="false" customWidth="true" hidden="false" outlineLevel="0" max="15365" min="15365" style="3" width="12.71"/>
    <col collapsed="false" customWidth="true" hidden="false" outlineLevel="0" max="15366" min="15366" style="3" width="2"/>
    <col collapsed="false" customWidth="true" hidden="false" outlineLevel="0" max="15367" min="15367" style="3" width="12.29"/>
    <col collapsed="false" customWidth="true" hidden="false" outlineLevel="0" max="15368" min="15368" style="3" width="3"/>
    <col collapsed="false" customWidth="true" hidden="false" outlineLevel="0" max="15369" min="15369" style="3" width="13.15"/>
    <col collapsed="false" customWidth="true" hidden="false" outlineLevel="0" max="15370" min="15370" style="3" width="2.86"/>
    <col collapsed="false" customWidth="true" hidden="false" outlineLevel="0" max="15371" min="15371" style="3" width="14.29"/>
    <col collapsed="false" customWidth="true" hidden="false" outlineLevel="0" max="15372" min="15372" style="3" width="12.29"/>
    <col collapsed="false" customWidth="true" hidden="false" outlineLevel="0" max="15373" min="15373" style="3" width="7.42"/>
    <col collapsed="false" customWidth="true" hidden="false" outlineLevel="0" max="15374" min="15374" style="3" width="19"/>
    <col collapsed="false" customWidth="true" hidden="false" outlineLevel="0" max="15375" min="15375" style="3" width="12.71"/>
    <col collapsed="false" customWidth="false" hidden="false" outlineLevel="0" max="15616" min="15376" style="3" width="11.43"/>
    <col collapsed="false" customWidth="true" hidden="false" outlineLevel="0" max="15617" min="15617" style="3" width="12.57"/>
    <col collapsed="false" customWidth="true" hidden="false" outlineLevel="0" max="15618" min="15618" style="3" width="3.29"/>
    <col collapsed="false" customWidth="true" hidden="false" outlineLevel="0" max="15619" min="15619" style="3" width="55.16"/>
    <col collapsed="false" customWidth="true" hidden="false" outlineLevel="0" max="15620" min="15620" style="3" width="2.42"/>
    <col collapsed="false" customWidth="true" hidden="false" outlineLevel="0" max="15621" min="15621" style="3" width="12.71"/>
    <col collapsed="false" customWidth="true" hidden="false" outlineLevel="0" max="15622" min="15622" style="3" width="2"/>
    <col collapsed="false" customWidth="true" hidden="false" outlineLevel="0" max="15623" min="15623" style="3" width="12.29"/>
    <col collapsed="false" customWidth="true" hidden="false" outlineLevel="0" max="15624" min="15624" style="3" width="3"/>
    <col collapsed="false" customWidth="true" hidden="false" outlineLevel="0" max="15625" min="15625" style="3" width="13.15"/>
    <col collapsed="false" customWidth="true" hidden="false" outlineLevel="0" max="15626" min="15626" style="3" width="2.86"/>
    <col collapsed="false" customWidth="true" hidden="false" outlineLevel="0" max="15627" min="15627" style="3" width="14.29"/>
    <col collapsed="false" customWidth="true" hidden="false" outlineLevel="0" max="15628" min="15628" style="3" width="12.29"/>
    <col collapsed="false" customWidth="true" hidden="false" outlineLevel="0" max="15629" min="15629" style="3" width="7.42"/>
    <col collapsed="false" customWidth="true" hidden="false" outlineLevel="0" max="15630" min="15630" style="3" width="19"/>
    <col collapsed="false" customWidth="true" hidden="false" outlineLevel="0" max="15631" min="15631" style="3" width="12.71"/>
    <col collapsed="false" customWidth="false" hidden="false" outlineLevel="0" max="15872" min="15632" style="3" width="11.43"/>
    <col collapsed="false" customWidth="true" hidden="false" outlineLevel="0" max="15873" min="15873" style="3" width="12.57"/>
    <col collapsed="false" customWidth="true" hidden="false" outlineLevel="0" max="15874" min="15874" style="3" width="3.29"/>
    <col collapsed="false" customWidth="true" hidden="false" outlineLevel="0" max="15875" min="15875" style="3" width="55.16"/>
    <col collapsed="false" customWidth="true" hidden="false" outlineLevel="0" max="15876" min="15876" style="3" width="2.42"/>
    <col collapsed="false" customWidth="true" hidden="false" outlineLevel="0" max="15877" min="15877" style="3" width="12.71"/>
    <col collapsed="false" customWidth="true" hidden="false" outlineLevel="0" max="15878" min="15878" style="3" width="2"/>
    <col collapsed="false" customWidth="true" hidden="false" outlineLevel="0" max="15879" min="15879" style="3" width="12.29"/>
    <col collapsed="false" customWidth="true" hidden="false" outlineLevel="0" max="15880" min="15880" style="3" width="3"/>
    <col collapsed="false" customWidth="true" hidden="false" outlineLevel="0" max="15881" min="15881" style="3" width="13.15"/>
    <col collapsed="false" customWidth="true" hidden="false" outlineLevel="0" max="15882" min="15882" style="3" width="2.86"/>
    <col collapsed="false" customWidth="true" hidden="false" outlineLevel="0" max="15883" min="15883" style="3" width="14.29"/>
    <col collapsed="false" customWidth="true" hidden="false" outlineLevel="0" max="15884" min="15884" style="3" width="12.29"/>
    <col collapsed="false" customWidth="true" hidden="false" outlineLevel="0" max="15885" min="15885" style="3" width="7.42"/>
    <col collapsed="false" customWidth="true" hidden="false" outlineLevel="0" max="15886" min="15886" style="3" width="19"/>
    <col collapsed="false" customWidth="true" hidden="false" outlineLevel="0" max="15887" min="15887" style="3" width="12.71"/>
    <col collapsed="false" customWidth="false" hidden="false" outlineLevel="0" max="16128" min="15888" style="3" width="11.43"/>
    <col collapsed="false" customWidth="true" hidden="false" outlineLevel="0" max="16129" min="16129" style="3" width="12.57"/>
    <col collapsed="false" customWidth="true" hidden="false" outlineLevel="0" max="16130" min="16130" style="3" width="3.29"/>
    <col collapsed="false" customWidth="true" hidden="false" outlineLevel="0" max="16131" min="16131" style="3" width="55.16"/>
    <col collapsed="false" customWidth="true" hidden="false" outlineLevel="0" max="16132" min="16132" style="3" width="2.42"/>
    <col collapsed="false" customWidth="true" hidden="false" outlineLevel="0" max="16133" min="16133" style="3" width="12.71"/>
    <col collapsed="false" customWidth="true" hidden="false" outlineLevel="0" max="16134" min="16134" style="3" width="2"/>
    <col collapsed="false" customWidth="true" hidden="false" outlineLevel="0" max="16135" min="16135" style="3" width="12.29"/>
    <col collapsed="false" customWidth="true" hidden="false" outlineLevel="0" max="16136" min="16136" style="3" width="3"/>
    <col collapsed="false" customWidth="true" hidden="false" outlineLevel="0" max="16137" min="16137" style="3" width="13.15"/>
    <col collapsed="false" customWidth="true" hidden="false" outlineLevel="0" max="16138" min="16138" style="3" width="2.86"/>
    <col collapsed="false" customWidth="true" hidden="false" outlineLevel="0" max="16139" min="16139" style="3" width="14.29"/>
    <col collapsed="false" customWidth="true" hidden="false" outlineLevel="0" max="16140" min="16140" style="3" width="12.29"/>
    <col collapsed="false" customWidth="true" hidden="false" outlineLevel="0" max="16141" min="16141" style="3" width="7.42"/>
    <col collapsed="false" customWidth="true" hidden="false" outlineLevel="0" max="16142" min="16142" style="3" width="19"/>
    <col collapsed="false" customWidth="true" hidden="false" outlineLevel="0" max="16143" min="16143" style="3" width="12.71"/>
    <col collapsed="false" customWidth="false" hidden="false" outlineLevel="0" max="16384" min="16144" style="3" width="11.43"/>
  </cols>
  <sheetData>
    <row r="1" s="6" customFormat="true" ht="103.5" hidden="false" customHeight="true" outlineLevel="0" collapsed="false"/>
    <row r="2" customFormat="false" ht="19.7" hidden="false" customHeight="false" outlineLevel="0" collapsed="false">
      <c r="A2" s="7" t="s">
        <v>0</v>
      </c>
    </row>
    <row r="3" customFormat="false" ht="17.35" hidden="false" customHeight="false" outlineLevel="0" collapsed="false">
      <c r="A3" s="8" t="s">
        <v>1</v>
      </c>
    </row>
    <row r="4" customFormat="false" ht="12" hidden="false" customHeight="false" outlineLevel="0" collapsed="false">
      <c r="A4" s="9" t="s">
        <v>2</v>
      </c>
      <c r="B4" s="10"/>
      <c r="C4" s="11"/>
      <c r="D4" s="11"/>
      <c r="E4" s="12"/>
      <c r="F4" s="13"/>
      <c r="G4" s="12"/>
      <c r="H4" s="13"/>
      <c r="I4" s="12"/>
      <c r="J4" s="13"/>
      <c r="K4" s="14"/>
    </row>
    <row r="5" customFormat="false" ht="12" hidden="false" customHeight="false" outlineLevel="0" collapsed="false">
      <c r="A5" s="15"/>
      <c r="B5" s="16"/>
      <c r="C5" s="17"/>
      <c r="D5" s="17"/>
      <c r="E5" s="18"/>
      <c r="F5" s="19"/>
      <c r="G5" s="18"/>
      <c r="H5" s="19"/>
      <c r="I5" s="18"/>
      <c r="J5" s="19"/>
      <c r="K5" s="20"/>
    </row>
    <row r="6" customFormat="false" ht="12" hidden="false" customHeight="false" outlineLevel="0" collapsed="false">
      <c r="A6" s="21" t="s">
        <v>3</v>
      </c>
      <c r="B6" s="22"/>
      <c r="C6" s="23" t="s">
        <v>4</v>
      </c>
      <c r="D6" s="23"/>
      <c r="E6" s="24" t="s">
        <v>5</v>
      </c>
      <c r="F6" s="25"/>
      <c r="G6" s="24" t="s">
        <v>6</v>
      </c>
      <c r="H6" s="25"/>
      <c r="I6" s="24" t="s">
        <v>7</v>
      </c>
      <c r="J6" s="25"/>
      <c r="K6" s="26" t="s">
        <v>8</v>
      </c>
    </row>
    <row r="7" customFormat="false" ht="12" hidden="false" customHeight="false" outlineLevel="0" collapsed="false">
      <c r="A7" s="27"/>
      <c r="B7" s="28"/>
      <c r="C7" s="29"/>
      <c r="D7" s="29"/>
      <c r="E7" s="30"/>
      <c r="F7" s="31"/>
      <c r="G7" s="30"/>
      <c r="H7" s="31"/>
      <c r="I7" s="30"/>
      <c r="J7" s="31"/>
      <c r="K7" s="32"/>
    </row>
    <row r="8" customFormat="false" ht="12" hidden="false" customHeight="false" outlineLevel="0" collapsed="false">
      <c r="A8" s="33"/>
      <c r="B8" s="34"/>
      <c r="C8" s="35" t="s">
        <v>9</v>
      </c>
      <c r="K8" s="36"/>
    </row>
    <row r="9" customFormat="false" ht="12" hidden="false" customHeight="false" outlineLevel="0" collapsed="false">
      <c r="A9" s="37"/>
      <c r="B9" s="38"/>
      <c r="C9" s="39"/>
      <c r="K9" s="36"/>
    </row>
    <row r="10" customFormat="false" ht="19.4" hidden="false" customHeight="false" outlineLevel="0" collapsed="false">
      <c r="A10" s="40" t="s">
        <v>10</v>
      </c>
      <c r="B10" s="41" t="s">
        <v>11</v>
      </c>
      <c r="C10" s="42" t="s">
        <v>12</v>
      </c>
      <c r="D10" s="43"/>
      <c r="E10" s="44" t="n">
        <f aca="false">3019200.87+I10</f>
        <v>3621178.96</v>
      </c>
      <c r="F10" s="45"/>
      <c r="G10" s="44" t="n">
        <f aca="false">E10</f>
        <v>3621178.96</v>
      </c>
      <c r="H10" s="45"/>
      <c r="I10" s="44" t="n">
        <v>601978.09</v>
      </c>
      <c r="J10" s="45"/>
      <c r="K10" s="46" t="s">
        <v>13</v>
      </c>
    </row>
    <row r="11" customFormat="false" ht="12" hidden="false" customHeight="false" outlineLevel="0" collapsed="false">
      <c r="A11" s="47"/>
      <c r="B11" s="41"/>
      <c r="C11" s="42"/>
      <c r="D11" s="48"/>
      <c r="E11" s="49"/>
      <c r="F11" s="50"/>
      <c r="G11" s="49"/>
      <c r="H11" s="50"/>
      <c r="I11" s="49"/>
      <c r="J11" s="50"/>
      <c r="K11" s="51"/>
    </row>
    <row r="12" customFormat="false" ht="24.25" hidden="false" customHeight="true" outlineLevel="0" collapsed="false">
      <c r="A12" s="40" t="s">
        <v>14</v>
      </c>
      <c r="B12" s="41" t="s">
        <v>11</v>
      </c>
      <c r="C12" s="42" t="s">
        <v>15</v>
      </c>
      <c r="D12" s="43"/>
      <c r="E12" s="44" t="n">
        <f aca="false">G12</f>
        <v>21148985.63</v>
      </c>
      <c r="F12" s="45"/>
      <c r="G12" s="44" t="n">
        <f aca="false">2477856.19+8894931.53+6826431.63+I12</f>
        <v>21148985.63</v>
      </c>
      <c r="H12" s="45"/>
      <c r="I12" s="44" t="n">
        <v>2949766.28</v>
      </c>
      <c r="J12" s="45"/>
      <c r="K12" s="46" t="s">
        <v>13</v>
      </c>
    </row>
    <row r="13" customFormat="false" ht="12" hidden="false" customHeight="false" outlineLevel="0" collapsed="false">
      <c r="A13" s="47"/>
      <c r="B13" s="41"/>
      <c r="C13" s="42"/>
      <c r="D13" s="48"/>
      <c r="E13" s="49"/>
      <c r="F13" s="50"/>
      <c r="G13" s="49"/>
      <c r="H13" s="50"/>
      <c r="I13" s="49"/>
      <c r="J13" s="50"/>
      <c r="K13" s="51"/>
    </row>
    <row r="14" customFormat="false" ht="19.4" hidden="false" customHeight="false" outlineLevel="0" collapsed="false">
      <c r="A14" s="40" t="s">
        <v>16</v>
      </c>
      <c r="B14" s="41"/>
      <c r="C14" s="42" t="s">
        <v>17</v>
      </c>
      <c r="D14" s="48"/>
      <c r="E14" s="49" t="n">
        <f aca="false">261325+591089.89+9000</f>
        <v>861414.89</v>
      </c>
      <c r="F14" s="50"/>
      <c r="G14" s="49" t="n">
        <f aca="false">104530+537384.25+I14</f>
        <v>704619.89</v>
      </c>
      <c r="H14" s="50"/>
      <c r="I14" s="49" t="n">
        <v>62705.64</v>
      </c>
      <c r="J14" s="50"/>
      <c r="K14" s="46" t="s">
        <v>18</v>
      </c>
      <c r="M14" s="4"/>
    </row>
    <row r="15" customFormat="false" ht="12" hidden="false" customHeight="false" outlineLevel="0" collapsed="false">
      <c r="A15" s="47"/>
      <c r="B15" s="41"/>
      <c r="C15" s="42"/>
      <c r="D15" s="48"/>
      <c r="E15" s="49"/>
      <c r="F15" s="50"/>
      <c r="G15" s="49"/>
      <c r="H15" s="50"/>
      <c r="I15" s="49"/>
      <c r="J15" s="50"/>
      <c r="K15" s="51"/>
    </row>
    <row r="16" customFormat="false" ht="12" hidden="false" customHeight="false" outlineLevel="0" collapsed="false">
      <c r="A16" s="47" t="s">
        <v>19</v>
      </c>
      <c r="B16" s="41" t="s">
        <v>20</v>
      </c>
      <c r="C16" s="42" t="s">
        <v>21</v>
      </c>
      <c r="D16" s="48"/>
      <c r="E16" s="49" t="n">
        <v>744465.01</v>
      </c>
      <c r="F16" s="50"/>
      <c r="G16" s="49" t="n">
        <f aca="false">I16</f>
        <v>638754.26</v>
      </c>
      <c r="H16" s="50"/>
      <c r="I16" s="49" t="n">
        <v>638754.26</v>
      </c>
      <c r="J16" s="50"/>
      <c r="K16" s="51" t="s">
        <v>18</v>
      </c>
    </row>
    <row r="17" customFormat="false" ht="12" hidden="false" customHeight="false" outlineLevel="0" collapsed="false">
      <c r="A17" s="47"/>
      <c r="B17" s="41"/>
      <c r="C17" s="42"/>
      <c r="D17" s="48"/>
      <c r="E17" s="49"/>
      <c r="F17" s="50"/>
      <c r="G17" s="49"/>
      <c r="H17" s="50"/>
      <c r="I17" s="49"/>
      <c r="J17" s="50"/>
      <c r="K17" s="51"/>
    </row>
    <row r="18" customFormat="false" ht="13.5" hidden="false" customHeight="true" outlineLevel="0" collapsed="false">
      <c r="A18" s="47" t="s">
        <v>22</v>
      </c>
      <c r="B18" s="41" t="s">
        <v>11</v>
      </c>
      <c r="C18" s="42" t="s">
        <v>23</v>
      </c>
      <c r="D18" s="48"/>
      <c r="E18" s="49" t="n">
        <v>105800</v>
      </c>
      <c r="F18" s="50"/>
      <c r="G18" s="49" t="n">
        <f aca="false">I18</f>
        <v>77372</v>
      </c>
      <c r="H18" s="50"/>
      <c r="I18" s="49" t="n">
        <v>77372</v>
      </c>
      <c r="J18" s="50"/>
      <c r="K18" s="51" t="s">
        <v>18</v>
      </c>
    </row>
    <row r="19" customFormat="false" ht="12" hidden="false" customHeight="false" outlineLevel="0" collapsed="false">
      <c r="A19" s="47"/>
      <c r="B19" s="41"/>
      <c r="C19" s="42"/>
      <c r="D19" s="48"/>
      <c r="E19" s="49"/>
      <c r="F19" s="50"/>
      <c r="G19" s="49"/>
      <c r="H19" s="50"/>
      <c r="I19" s="49"/>
      <c r="J19" s="50"/>
      <c r="K19" s="51"/>
    </row>
    <row r="20" customFormat="false" ht="22.35" hidden="false" customHeight="false" outlineLevel="0" collapsed="false">
      <c r="A20" s="52" t="s">
        <v>24</v>
      </c>
      <c r="B20" s="41" t="s">
        <v>11</v>
      </c>
      <c r="C20" s="42" t="s">
        <v>25</v>
      </c>
      <c r="D20" s="43"/>
      <c r="E20" s="44" t="n">
        <f aca="false">G20</f>
        <v>2812252.82</v>
      </c>
      <c r="F20" s="45"/>
      <c r="G20" s="44" t="n">
        <f aca="false">549009.43+610279.47+1541860.77+I20</f>
        <v>2812252.82</v>
      </c>
      <c r="H20" s="45"/>
      <c r="I20" s="44" t="n">
        <v>111103.15</v>
      </c>
      <c r="J20" s="45"/>
      <c r="K20" s="46" t="s">
        <v>13</v>
      </c>
    </row>
    <row r="21" customFormat="false" ht="12" hidden="false" customHeight="false" outlineLevel="0" collapsed="false">
      <c r="A21" s="47"/>
      <c r="B21" s="41"/>
      <c r="C21" s="42"/>
      <c r="D21" s="48"/>
      <c r="E21" s="49"/>
      <c r="F21" s="50"/>
      <c r="G21" s="49"/>
      <c r="H21" s="50"/>
      <c r="I21" s="49"/>
      <c r="J21" s="50"/>
      <c r="K21" s="51"/>
    </row>
    <row r="22" customFormat="false" ht="15" hidden="false" customHeight="true" outlineLevel="0" collapsed="false">
      <c r="A22" s="53" t="s">
        <v>26</v>
      </c>
      <c r="B22" s="41" t="s">
        <v>11</v>
      </c>
      <c r="C22" s="42" t="s">
        <v>27</v>
      </c>
      <c r="D22" s="48"/>
      <c r="E22" s="44" t="n">
        <v>6392201.63</v>
      </c>
      <c r="F22" s="45"/>
      <c r="G22" s="44" t="n">
        <f aca="false">I22</f>
        <v>1620342.86</v>
      </c>
      <c r="H22" s="45"/>
      <c r="I22" s="44" t="n">
        <v>1620342.86</v>
      </c>
      <c r="J22" s="50"/>
      <c r="K22" s="46" t="s">
        <v>18</v>
      </c>
    </row>
    <row r="23" customFormat="false" ht="12" hidden="false" customHeight="false" outlineLevel="0" collapsed="false">
      <c r="A23" s="47"/>
      <c r="B23" s="41"/>
      <c r="C23" s="42"/>
      <c r="D23" s="48"/>
      <c r="E23" s="49"/>
      <c r="F23" s="50"/>
      <c r="G23" s="49"/>
      <c r="H23" s="50"/>
      <c r="I23" s="49"/>
      <c r="J23" s="50"/>
      <c r="K23" s="51"/>
    </row>
    <row r="24" customFormat="false" ht="22.35" hidden="false" customHeight="false" outlineLevel="0" collapsed="false">
      <c r="A24" s="53" t="s">
        <v>28</v>
      </c>
      <c r="B24" s="41" t="s">
        <v>11</v>
      </c>
      <c r="C24" s="42" t="s">
        <v>29</v>
      </c>
      <c r="D24" s="48"/>
      <c r="E24" s="49" t="n">
        <f aca="false">G24</f>
        <v>2845212.03</v>
      </c>
      <c r="F24" s="50"/>
      <c r="G24" s="49" t="n">
        <f aca="false">1150647.62+1221581.63+I24</f>
        <v>2845212.03</v>
      </c>
      <c r="H24" s="50"/>
      <c r="I24" s="49" t="n">
        <v>472982.78</v>
      </c>
      <c r="J24" s="50"/>
      <c r="K24" s="51" t="s">
        <v>13</v>
      </c>
      <c r="O24" s="4"/>
      <c r="P24" s="4"/>
      <c r="Q24" s="4"/>
    </row>
    <row r="25" customFormat="false" ht="12" hidden="false" customHeight="false" outlineLevel="0" collapsed="false">
      <c r="A25" s="47"/>
      <c r="B25" s="41"/>
      <c r="C25" s="42"/>
      <c r="D25" s="48"/>
      <c r="E25" s="44"/>
      <c r="F25" s="45"/>
      <c r="G25" s="44"/>
      <c r="H25" s="45"/>
      <c r="I25" s="44"/>
      <c r="J25" s="45"/>
      <c r="K25" s="46"/>
    </row>
    <row r="26" customFormat="false" ht="12" hidden="false" customHeight="false" outlineLevel="0" collapsed="false">
      <c r="A26" s="53" t="s">
        <v>30</v>
      </c>
      <c r="B26" s="41" t="s">
        <v>11</v>
      </c>
      <c r="C26" s="42" t="s">
        <v>31</v>
      </c>
      <c r="D26" s="48"/>
      <c r="E26" s="44" t="n">
        <v>337949.22</v>
      </c>
      <c r="F26" s="45"/>
      <c r="G26" s="44" t="n">
        <f aca="false">I26</f>
        <v>88676.91</v>
      </c>
      <c r="H26" s="45"/>
      <c r="I26" s="44" t="n">
        <v>88676.91</v>
      </c>
      <c r="J26" s="45"/>
      <c r="K26" s="46" t="s">
        <v>18</v>
      </c>
      <c r="O26" s="4"/>
      <c r="P26" s="4"/>
      <c r="Q26" s="4"/>
    </row>
    <row r="27" customFormat="false" ht="12" hidden="false" customHeight="false" outlineLevel="0" collapsed="false">
      <c r="A27" s="53"/>
      <c r="B27" s="41"/>
      <c r="C27" s="42"/>
      <c r="D27" s="48"/>
      <c r="E27" s="44"/>
      <c r="F27" s="45"/>
      <c r="G27" s="44"/>
      <c r="H27" s="45"/>
      <c r="I27" s="44"/>
      <c r="J27" s="45"/>
      <c r="K27" s="46"/>
    </row>
    <row r="28" customFormat="false" ht="19.4" hidden="false" customHeight="false" outlineLevel="0" collapsed="false">
      <c r="A28" s="52" t="s">
        <v>32</v>
      </c>
      <c r="B28" s="41" t="s">
        <v>11</v>
      </c>
      <c r="C28" s="42" t="s">
        <v>33</v>
      </c>
      <c r="D28" s="48"/>
      <c r="E28" s="44" t="n">
        <v>6124368.39</v>
      </c>
      <c r="F28" s="45"/>
      <c r="G28" s="44" t="n">
        <f aca="false">414809.41+I28</f>
        <v>5720093.28</v>
      </c>
      <c r="H28" s="45"/>
      <c r="I28" s="49" t="n">
        <v>5305283.87</v>
      </c>
      <c r="J28" s="45"/>
      <c r="K28" s="46" t="s">
        <v>18</v>
      </c>
      <c r="O28" s="4"/>
      <c r="P28" s="4"/>
      <c r="Q28" s="4"/>
    </row>
    <row r="29" customFormat="false" ht="12" hidden="false" customHeight="false" outlineLevel="0" collapsed="false">
      <c r="A29" s="53"/>
      <c r="B29" s="41"/>
      <c r="C29" s="42"/>
      <c r="D29" s="48"/>
      <c r="E29" s="44"/>
      <c r="F29" s="45"/>
      <c r="G29" s="44"/>
      <c r="H29" s="45"/>
      <c r="I29" s="44"/>
      <c r="J29" s="45"/>
      <c r="K29" s="46"/>
    </row>
    <row r="30" customFormat="false" ht="19.4" hidden="false" customHeight="false" outlineLevel="0" collapsed="false">
      <c r="A30" s="52" t="s">
        <v>34</v>
      </c>
      <c r="B30" s="41" t="s">
        <v>35</v>
      </c>
      <c r="C30" s="43" t="s">
        <v>36</v>
      </c>
      <c r="D30" s="43"/>
      <c r="E30" s="44" t="n">
        <v>372030.1</v>
      </c>
      <c r="F30" s="45"/>
      <c r="G30" s="44" t="n">
        <f aca="false">292953.32+I30</f>
        <v>350802.26</v>
      </c>
      <c r="H30" s="45"/>
      <c r="I30" s="44" t="n">
        <v>57848.94</v>
      </c>
      <c r="J30" s="45"/>
      <c r="K30" s="46" t="s">
        <v>18</v>
      </c>
    </row>
    <row r="31" customFormat="false" ht="12" hidden="false" customHeight="false" outlineLevel="0" collapsed="false">
      <c r="A31" s="53"/>
      <c r="B31" s="41"/>
      <c r="C31" s="42"/>
      <c r="D31" s="48"/>
      <c r="E31" s="44"/>
      <c r="F31" s="45"/>
      <c r="G31" s="44"/>
      <c r="H31" s="45"/>
      <c r="I31" s="44"/>
      <c r="J31" s="45"/>
      <c r="K31" s="46"/>
    </row>
    <row r="32" customFormat="false" ht="12" hidden="false" customHeight="false" outlineLevel="0" collapsed="false">
      <c r="A32" s="53" t="s">
        <v>37</v>
      </c>
      <c r="B32" s="41" t="s">
        <v>11</v>
      </c>
      <c r="C32" s="43" t="s">
        <v>38</v>
      </c>
      <c r="D32" s="48"/>
      <c r="E32" s="44" t="n">
        <v>9350982.9</v>
      </c>
      <c r="F32" s="45"/>
      <c r="G32" s="44" t="n">
        <f aca="false">I32</f>
        <v>4233232.77</v>
      </c>
      <c r="H32" s="45"/>
      <c r="I32" s="44" t="n">
        <v>4233232.77</v>
      </c>
      <c r="J32" s="45"/>
      <c r="K32" s="46" t="s">
        <v>18</v>
      </c>
    </row>
    <row r="33" customFormat="false" ht="12" hidden="false" customHeight="false" outlineLevel="0" collapsed="false">
      <c r="A33" s="53"/>
      <c r="B33" s="41"/>
      <c r="C33" s="42"/>
      <c r="D33" s="48"/>
      <c r="E33" s="44"/>
      <c r="F33" s="45"/>
      <c r="G33" s="44"/>
      <c r="H33" s="45"/>
      <c r="I33" s="44"/>
      <c r="J33" s="45"/>
      <c r="K33" s="46"/>
    </row>
    <row r="34" customFormat="false" ht="19.4" hidden="false" customHeight="false" outlineLevel="0" collapsed="false">
      <c r="A34" s="52" t="s">
        <v>39</v>
      </c>
      <c r="B34" s="41" t="s">
        <v>35</v>
      </c>
      <c r="C34" s="42" t="s">
        <v>40</v>
      </c>
      <c r="D34" s="43"/>
      <c r="E34" s="49" t="n">
        <v>5649821.41</v>
      </c>
      <c r="F34" s="50"/>
      <c r="G34" s="49" t="n">
        <f aca="false">1925724.44+I34</f>
        <v>3426951.17</v>
      </c>
      <c r="H34" s="45"/>
      <c r="I34" s="49" t="n">
        <v>1501226.73</v>
      </c>
      <c r="J34" s="45"/>
      <c r="K34" s="51" t="s">
        <v>18</v>
      </c>
    </row>
    <row r="35" customFormat="false" ht="12" hidden="false" customHeight="false" outlineLevel="0" collapsed="false">
      <c r="A35" s="53"/>
      <c r="B35" s="41"/>
      <c r="C35" s="42"/>
      <c r="D35" s="48"/>
      <c r="E35" s="44"/>
      <c r="F35" s="45"/>
      <c r="G35" s="44"/>
      <c r="H35" s="45"/>
      <c r="I35" s="44"/>
      <c r="J35" s="45"/>
      <c r="K35" s="46"/>
    </row>
    <row r="36" s="3" customFormat="true" ht="12" hidden="false" customHeight="false" outlineLevel="0" collapsed="false">
      <c r="A36" s="47" t="s">
        <v>41</v>
      </c>
      <c r="B36" s="41" t="s">
        <v>35</v>
      </c>
      <c r="C36" s="42" t="s">
        <v>42</v>
      </c>
      <c r="D36" s="48"/>
      <c r="E36" s="49" t="n">
        <f aca="false">248581+65047.68</f>
        <v>313628.68</v>
      </c>
      <c r="G36" s="49" t="n">
        <v>184776.17</v>
      </c>
      <c r="H36" s="50"/>
      <c r="I36" s="49"/>
      <c r="J36" s="50"/>
      <c r="K36" s="51" t="s">
        <v>18</v>
      </c>
    </row>
    <row r="37" customFormat="false" ht="12" hidden="false" customHeight="false" outlineLevel="0" collapsed="false">
      <c r="A37" s="53"/>
      <c r="B37" s="41"/>
      <c r="C37" s="42"/>
      <c r="D37" s="48"/>
      <c r="E37" s="44"/>
      <c r="F37" s="45"/>
      <c r="G37" s="44"/>
      <c r="H37" s="45"/>
      <c r="I37" s="44"/>
      <c r="J37" s="45"/>
      <c r="K37" s="46"/>
    </row>
    <row r="38" customFormat="false" ht="19.4" hidden="false" customHeight="false" outlineLevel="0" collapsed="false">
      <c r="A38" s="52" t="s">
        <v>43</v>
      </c>
      <c r="B38" s="41" t="s">
        <v>11</v>
      </c>
      <c r="C38" s="42" t="s">
        <v>44</v>
      </c>
      <c r="D38" s="43"/>
      <c r="E38" s="49" t="n">
        <f aca="false">G38</f>
        <v>29616.76</v>
      </c>
      <c r="F38" s="49"/>
      <c r="G38" s="49" t="n">
        <f aca="false">I38</f>
        <v>29616.76</v>
      </c>
      <c r="H38" s="49"/>
      <c r="I38" s="49" t="n">
        <v>29616.76</v>
      </c>
      <c r="J38" s="45"/>
      <c r="K38" s="51" t="s">
        <v>13</v>
      </c>
    </row>
    <row r="39" customFormat="false" ht="12" hidden="false" customHeight="false" outlineLevel="0" collapsed="false">
      <c r="A39" s="53"/>
      <c r="B39" s="41"/>
      <c r="C39" s="42"/>
      <c r="D39" s="48"/>
      <c r="E39" s="44"/>
      <c r="F39" s="45"/>
      <c r="G39" s="44"/>
      <c r="H39" s="45"/>
      <c r="I39" s="44"/>
      <c r="J39" s="45"/>
      <c r="K39" s="46"/>
    </row>
    <row r="40" customFormat="false" ht="19.4" hidden="false" customHeight="false" outlineLevel="0" collapsed="false">
      <c r="A40" s="52" t="s">
        <v>45</v>
      </c>
      <c r="B40" s="41" t="s">
        <v>11</v>
      </c>
      <c r="C40" s="42" t="s">
        <v>46</v>
      </c>
      <c r="D40" s="43"/>
      <c r="E40" s="49" t="n">
        <v>2620476.4</v>
      </c>
      <c r="F40" s="45"/>
      <c r="G40" s="49" t="n">
        <f aca="false">1364319.91+I40</f>
        <v>2009965.16</v>
      </c>
      <c r="H40" s="45"/>
      <c r="I40" s="49" t="n">
        <v>645645.25</v>
      </c>
      <c r="J40" s="45"/>
      <c r="K40" s="51" t="s">
        <v>18</v>
      </c>
    </row>
    <row r="41" customFormat="false" ht="12" hidden="false" customHeight="false" outlineLevel="0" collapsed="false">
      <c r="A41" s="54"/>
      <c r="B41" s="41"/>
      <c r="C41" s="42"/>
      <c r="D41" s="43"/>
      <c r="E41" s="49"/>
      <c r="F41" s="45"/>
      <c r="G41" s="49"/>
      <c r="H41" s="45"/>
      <c r="I41" s="49"/>
      <c r="J41" s="45"/>
      <c r="K41" s="51"/>
    </row>
    <row r="42" customFormat="false" ht="12" hidden="false" customHeight="false" outlineLevel="0" collapsed="false">
      <c r="A42" s="54" t="s">
        <v>47</v>
      </c>
      <c r="B42" s="41" t="s">
        <v>11</v>
      </c>
      <c r="C42" s="42" t="s">
        <v>48</v>
      </c>
      <c r="D42" s="43"/>
      <c r="E42" s="49" t="n">
        <v>1227317.94</v>
      </c>
      <c r="F42" s="48"/>
      <c r="G42" s="49" t="n">
        <f aca="false">215947.67+I42</f>
        <v>1101543.71</v>
      </c>
      <c r="H42" s="45"/>
      <c r="I42" s="49" t="n">
        <v>885596.04</v>
      </c>
      <c r="J42" s="45"/>
      <c r="K42" s="51" t="s">
        <v>18</v>
      </c>
    </row>
    <row r="43" customFormat="false" ht="12" hidden="false" customHeight="false" outlineLevel="0" collapsed="false">
      <c r="A43" s="54"/>
      <c r="B43" s="41"/>
      <c r="C43" s="42"/>
      <c r="D43" s="43"/>
      <c r="E43" s="49"/>
      <c r="F43" s="45"/>
      <c r="G43" s="49"/>
      <c r="H43" s="45"/>
      <c r="I43" s="49"/>
      <c r="J43" s="45"/>
      <c r="K43" s="51"/>
    </row>
    <row r="44" customFormat="false" ht="20.5" hidden="false" customHeight="false" outlineLevel="0" collapsed="false">
      <c r="A44" s="52" t="s">
        <v>49</v>
      </c>
      <c r="B44" s="41" t="s">
        <v>11</v>
      </c>
      <c r="C44" s="42" t="s">
        <v>50</v>
      </c>
      <c r="D44" s="43"/>
      <c r="E44" s="49" t="n">
        <v>195023.11</v>
      </c>
      <c r="F44" s="48"/>
      <c r="G44" s="49" t="n">
        <f aca="false">12808.72+I44</f>
        <v>96701.45</v>
      </c>
      <c r="H44" s="49"/>
      <c r="I44" s="55" t="n">
        <v>83892.73</v>
      </c>
      <c r="J44" s="45"/>
      <c r="K44" s="51" t="s">
        <v>18</v>
      </c>
    </row>
    <row r="45" customFormat="false" ht="12" hidden="false" customHeight="false" outlineLevel="0" collapsed="false">
      <c r="A45" s="53"/>
      <c r="B45" s="41"/>
      <c r="C45" s="42"/>
      <c r="D45" s="48"/>
      <c r="E45" s="44"/>
      <c r="F45" s="45"/>
      <c r="G45" s="44"/>
      <c r="H45" s="45"/>
      <c r="I45" s="44"/>
      <c r="J45" s="45"/>
      <c r="K45" s="46"/>
    </row>
    <row r="46" customFormat="false" ht="12" hidden="false" customHeight="false" outlineLevel="0" collapsed="false">
      <c r="A46" s="56" t="s">
        <v>51</v>
      </c>
      <c r="B46" s="57" t="s">
        <v>11</v>
      </c>
      <c r="C46" s="42" t="s">
        <v>52</v>
      </c>
      <c r="D46" s="48"/>
      <c r="E46" s="49" t="n">
        <v>8500</v>
      </c>
      <c r="F46" s="48"/>
      <c r="G46" s="49" t="n">
        <v>8500</v>
      </c>
      <c r="H46" s="50"/>
      <c r="I46" s="49" t="n">
        <v>8500</v>
      </c>
      <c r="J46" s="50"/>
      <c r="K46" s="51" t="s">
        <v>13</v>
      </c>
    </row>
    <row r="47" customFormat="false" ht="12" hidden="false" customHeight="false" outlineLevel="0" collapsed="false">
      <c r="A47" s="56"/>
      <c r="B47" s="57"/>
      <c r="C47" s="48"/>
      <c r="D47" s="48"/>
      <c r="E47" s="49"/>
      <c r="F47" s="50"/>
      <c r="G47" s="49"/>
      <c r="H47" s="50"/>
      <c r="I47" s="49"/>
      <c r="J47" s="50"/>
      <c r="K47" s="51"/>
    </row>
    <row r="48" customFormat="false" ht="12" hidden="false" customHeight="false" outlineLevel="0" collapsed="false">
      <c r="A48" s="56" t="s">
        <v>53</v>
      </c>
      <c r="B48" s="57" t="s">
        <v>54</v>
      </c>
      <c r="C48" s="48" t="s">
        <v>55</v>
      </c>
      <c r="D48" s="48"/>
      <c r="E48" s="49" t="n">
        <f aca="false">425000*2+570000+14895+160560</f>
        <v>1595455</v>
      </c>
      <c r="F48" s="48"/>
      <c r="G48" s="49" t="n">
        <f aca="false">308510+I48</f>
        <v>427205</v>
      </c>
      <c r="H48" s="50"/>
      <c r="I48" s="49" t="n">
        <f aca="false">118695</f>
        <v>118695</v>
      </c>
      <c r="J48" s="50"/>
      <c r="K48" s="51" t="s">
        <v>18</v>
      </c>
    </row>
    <row r="49" customFormat="false" ht="12" hidden="false" customHeight="false" outlineLevel="0" collapsed="false">
      <c r="A49" s="54"/>
      <c r="B49" s="41"/>
      <c r="C49" s="42"/>
      <c r="D49" s="43"/>
      <c r="E49" s="49"/>
      <c r="F49" s="50"/>
      <c r="G49" s="49"/>
      <c r="H49" s="45"/>
      <c r="I49" s="49"/>
      <c r="J49" s="45"/>
      <c r="K49" s="51"/>
    </row>
    <row r="50" customFormat="false" ht="19.4" hidden="false" customHeight="false" outlineLevel="0" collapsed="false">
      <c r="A50" s="52" t="s">
        <v>56</v>
      </c>
      <c r="B50" s="57" t="s">
        <v>54</v>
      </c>
      <c r="C50" s="48" t="s">
        <v>57</v>
      </c>
      <c r="D50" s="48"/>
      <c r="E50" s="49" t="n">
        <v>579817.75</v>
      </c>
      <c r="F50" s="50"/>
      <c r="G50" s="49" t="n">
        <v>557009.43</v>
      </c>
      <c r="H50" s="50"/>
      <c r="I50" s="49"/>
      <c r="J50" s="50"/>
      <c r="K50" s="51" t="s">
        <v>18</v>
      </c>
    </row>
    <row r="51" customFormat="false" ht="18.75" hidden="false" customHeight="true" outlineLevel="0" collapsed="false">
      <c r="A51" s="56"/>
      <c r="B51" s="57"/>
      <c r="C51" s="48"/>
      <c r="D51" s="48"/>
      <c r="E51" s="49"/>
      <c r="F51" s="50"/>
      <c r="G51" s="49"/>
      <c r="H51" s="50"/>
      <c r="I51" s="49"/>
      <c r="J51" s="50"/>
      <c r="K51" s="51"/>
    </row>
    <row r="52" customFormat="false" ht="12" hidden="false" customHeight="false" outlineLevel="0" collapsed="false">
      <c r="A52" s="56" t="s">
        <v>58</v>
      </c>
      <c r="B52" s="57" t="s">
        <v>11</v>
      </c>
      <c r="C52" s="48" t="s">
        <v>59</v>
      </c>
      <c r="D52" s="48"/>
      <c r="E52" s="49" t="n">
        <v>296975</v>
      </c>
      <c r="F52" s="50"/>
      <c r="G52" s="49" t="n">
        <f aca="false">I52</f>
        <v>219175.38</v>
      </c>
      <c r="H52" s="50"/>
      <c r="I52" s="49" t="n">
        <v>219175.38</v>
      </c>
      <c r="J52" s="50"/>
      <c r="K52" s="51" t="s">
        <v>18</v>
      </c>
    </row>
    <row r="53" customFormat="false" ht="12" hidden="false" customHeight="false" outlineLevel="0" collapsed="false">
      <c r="A53" s="56"/>
      <c r="B53" s="57"/>
      <c r="C53" s="48"/>
      <c r="D53" s="48"/>
      <c r="E53" s="49"/>
      <c r="F53" s="50"/>
      <c r="G53" s="49"/>
      <c r="H53" s="50"/>
      <c r="I53" s="49"/>
      <c r="J53" s="50"/>
      <c r="K53" s="51"/>
    </row>
    <row r="54" customFormat="false" ht="22.35" hidden="false" customHeight="false" outlineLevel="0" collapsed="false">
      <c r="A54" s="52" t="s">
        <v>60</v>
      </c>
      <c r="B54" s="58" t="s">
        <v>11</v>
      </c>
      <c r="C54" s="42" t="s">
        <v>61</v>
      </c>
      <c r="D54" s="48"/>
      <c r="E54" s="49" t="n">
        <f aca="false">G54</f>
        <v>6969151.94</v>
      </c>
      <c r="F54" s="50"/>
      <c r="G54" s="49" t="n">
        <f aca="false">4576510.23+I54</f>
        <v>6969151.94</v>
      </c>
      <c r="H54" s="50"/>
      <c r="I54" s="49" t="n">
        <v>2392641.71</v>
      </c>
      <c r="J54" s="50"/>
      <c r="K54" s="51" t="s">
        <v>18</v>
      </c>
    </row>
    <row r="55" customFormat="false" ht="12" hidden="false" customHeight="false" outlineLevel="0" collapsed="false">
      <c r="A55" s="52"/>
      <c r="B55" s="41"/>
      <c r="C55" s="42"/>
      <c r="D55" s="43"/>
      <c r="E55" s="49"/>
      <c r="F55" s="50"/>
      <c r="G55" s="49"/>
      <c r="H55" s="45"/>
      <c r="I55" s="49"/>
      <c r="J55" s="45"/>
      <c r="K55" s="51"/>
    </row>
    <row r="56" customFormat="false" ht="19.4" hidden="false" customHeight="false" outlineLevel="0" collapsed="false">
      <c r="A56" s="52" t="s">
        <v>62</v>
      </c>
      <c r="B56" s="57" t="s">
        <v>35</v>
      </c>
      <c r="C56" s="49" t="s">
        <v>63</v>
      </c>
      <c r="D56" s="48"/>
      <c r="E56" s="49" t="n">
        <v>1316227.16</v>
      </c>
      <c r="F56" s="48"/>
      <c r="G56" s="49" t="n">
        <v>749657.46</v>
      </c>
      <c r="H56" s="49"/>
      <c r="I56" s="49" t="n">
        <v>355667.45</v>
      </c>
      <c r="J56" s="50"/>
      <c r="K56" s="51" t="s">
        <v>18</v>
      </c>
      <c r="M56" s="4"/>
      <c r="O56" s="4"/>
      <c r="P56" s="4"/>
      <c r="Q56" s="4"/>
    </row>
    <row r="57" customFormat="false" ht="12" hidden="false" customHeight="false" outlineLevel="0" collapsed="false">
      <c r="A57" s="54"/>
      <c r="B57" s="41"/>
      <c r="C57" s="59"/>
      <c r="D57" s="48"/>
      <c r="E57" s="49"/>
      <c r="F57" s="50"/>
      <c r="G57" s="49"/>
      <c r="H57" s="50"/>
      <c r="I57" s="49"/>
      <c r="J57" s="50"/>
      <c r="K57" s="60"/>
      <c r="M57" s="4"/>
      <c r="O57" s="4"/>
      <c r="P57" s="4"/>
      <c r="Q57" s="4"/>
    </row>
    <row r="58" customFormat="false" ht="19.4" hidden="false" customHeight="false" outlineLevel="0" collapsed="false">
      <c r="A58" s="52" t="s">
        <v>64</v>
      </c>
      <c r="B58" s="41" t="s">
        <v>35</v>
      </c>
      <c r="C58" s="42" t="s">
        <v>65</v>
      </c>
      <c r="D58" s="43"/>
      <c r="E58" s="49" t="n">
        <f aca="false">G58</f>
        <v>56851.89</v>
      </c>
      <c r="F58" s="50"/>
      <c r="G58" s="49" t="n">
        <f aca="false">I58</f>
        <v>56851.89</v>
      </c>
      <c r="H58" s="45"/>
      <c r="I58" s="49" t="n">
        <v>56851.89</v>
      </c>
      <c r="J58" s="45"/>
      <c r="K58" s="51" t="s">
        <v>13</v>
      </c>
      <c r="M58" s="4"/>
      <c r="O58" s="4"/>
      <c r="P58" s="4"/>
      <c r="Q58" s="4"/>
    </row>
    <row r="59" customFormat="false" ht="12" hidden="false" customHeight="false" outlineLevel="0" collapsed="false">
      <c r="A59" s="54"/>
      <c r="B59" s="41"/>
      <c r="C59" s="59"/>
      <c r="D59" s="48"/>
      <c r="E59" s="49"/>
      <c r="F59" s="50"/>
      <c r="G59" s="49"/>
      <c r="H59" s="50"/>
      <c r="I59" s="49"/>
      <c r="J59" s="50"/>
      <c r="K59" s="60"/>
      <c r="O59" s="4"/>
      <c r="P59" s="4"/>
      <c r="Q59" s="4"/>
    </row>
    <row r="60" customFormat="false" ht="19.4" hidden="false" customHeight="false" outlineLevel="0" collapsed="false">
      <c r="A60" s="52" t="s">
        <v>66</v>
      </c>
      <c r="B60" s="41" t="s">
        <v>35</v>
      </c>
      <c r="C60" s="42" t="s">
        <v>67</v>
      </c>
      <c r="D60" s="43"/>
      <c r="E60" s="49" t="n">
        <v>3517449.58</v>
      </c>
      <c r="F60" s="48"/>
      <c r="G60" s="49" t="n">
        <f aca="false">I60+35292.47</f>
        <v>2445579.92</v>
      </c>
      <c r="H60" s="45"/>
      <c r="I60" s="49" t="n">
        <v>2410287.45</v>
      </c>
      <c r="J60" s="45"/>
      <c r="K60" s="51" t="s">
        <v>18</v>
      </c>
      <c r="O60" s="4"/>
      <c r="P60" s="4"/>
      <c r="Q60" s="4"/>
    </row>
    <row r="61" customFormat="false" ht="12" hidden="false" customHeight="false" outlineLevel="0" collapsed="false">
      <c r="A61" s="54"/>
      <c r="B61" s="41"/>
      <c r="C61" s="59"/>
      <c r="D61" s="48"/>
      <c r="E61" s="49"/>
      <c r="F61" s="50"/>
      <c r="G61" s="49"/>
      <c r="H61" s="50"/>
      <c r="I61" s="49"/>
      <c r="J61" s="50"/>
      <c r="K61" s="51"/>
      <c r="O61" s="4"/>
      <c r="P61" s="4"/>
      <c r="Q61" s="4"/>
    </row>
    <row r="62" customFormat="false" ht="12" hidden="false" customHeight="false" outlineLevel="0" collapsed="false">
      <c r="A62" s="54" t="s">
        <v>68</v>
      </c>
      <c r="B62" s="41" t="s">
        <v>35</v>
      </c>
      <c r="C62" s="42" t="s">
        <v>69</v>
      </c>
      <c r="D62" s="43"/>
      <c r="E62" s="49" t="n">
        <v>179293.88</v>
      </c>
      <c r="F62" s="48"/>
      <c r="G62" s="49" t="n">
        <f aca="false">E62</f>
        <v>179293.88</v>
      </c>
      <c r="H62" s="45"/>
      <c r="I62" s="49" t="n">
        <f aca="false">E62</f>
        <v>179293.88</v>
      </c>
      <c r="J62" s="45"/>
      <c r="K62" s="51" t="s">
        <v>13</v>
      </c>
      <c r="O62" s="4"/>
      <c r="P62" s="4"/>
      <c r="Q62" s="4"/>
    </row>
    <row r="63" customFormat="false" ht="12" hidden="false" customHeight="false" outlineLevel="0" collapsed="false">
      <c r="A63" s="54"/>
      <c r="B63" s="41"/>
      <c r="C63" s="59"/>
      <c r="D63" s="48"/>
      <c r="E63" s="49"/>
      <c r="F63" s="50"/>
      <c r="G63" s="49"/>
      <c r="H63" s="50"/>
      <c r="I63" s="49"/>
      <c r="J63" s="50"/>
      <c r="K63" s="51"/>
      <c r="O63" s="4"/>
      <c r="P63" s="4"/>
      <c r="Q63" s="4"/>
    </row>
    <row r="64" customFormat="false" ht="20.35" hidden="false" customHeight="false" outlineLevel="0" collapsed="false">
      <c r="A64" s="52" t="s">
        <v>70</v>
      </c>
      <c r="B64" s="41" t="s">
        <v>35</v>
      </c>
      <c r="C64" s="42" t="s">
        <v>71</v>
      </c>
      <c r="D64" s="43"/>
      <c r="E64" s="49" t="n">
        <v>1323266.86</v>
      </c>
      <c r="F64" s="50"/>
      <c r="G64" s="49" t="n">
        <f aca="false">I64</f>
        <v>186596.62</v>
      </c>
      <c r="H64" s="45"/>
      <c r="I64" s="55" t="n">
        <v>186596.62</v>
      </c>
      <c r="J64" s="45"/>
      <c r="K64" s="51" t="s">
        <v>18</v>
      </c>
      <c r="O64" s="4"/>
      <c r="P64" s="4"/>
      <c r="Q64" s="4"/>
    </row>
    <row r="65" customFormat="false" ht="12" hidden="false" customHeight="false" outlineLevel="0" collapsed="false">
      <c r="A65" s="54"/>
      <c r="B65" s="41"/>
      <c r="C65" s="42"/>
      <c r="D65" s="43"/>
      <c r="E65" s="49"/>
      <c r="F65" s="45"/>
      <c r="G65" s="49"/>
      <c r="H65" s="45"/>
      <c r="I65" s="49"/>
      <c r="J65" s="45"/>
      <c r="K65" s="51"/>
      <c r="O65" s="4"/>
      <c r="P65" s="4"/>
      <c r="Q65" s="4"/>
    </row>
    <row r="66" customFormat="false" ht="12" hidden="false" customHeight="false" outlineLevel="0" collapsed="false">
      <c r="A66" s="54"/>
      <c r="B66" s="57"/>
      <c r="C66" s="49"/>
      <c r="D66" s="48"/>
      <c r="E66" s="61" t="s">
        <v>72</v>
      </c>
      <c r="F66" s="62"/>
      <c r="G66" s="61"/>
      <c r="H66" s="62"/>
      <c r="I66" s="61" t="n">
        <f aca="false">SUM(I46:I65)</f>
        <v>5927709.38</v>
      </c>
      <c r="J66" s="50"/>
      <c r="K66" s="51"/>
      <c r="O66" s="4"/>
      <c r="P66" s="4"/>
      <c r="Q66" s="4"/>
    </row>
    <row r="67" customFormat="false" ht="12" hidden="false" customHeight="false" outlineLevel="0" collapsed="false">
      <c r="A67" s="54"/>
      <c r="B67" s="57"/>
      <c r="C67" s="49"/>
      <c r="D67" s="48"/>
      <c r="E67" s="49"/>
      <c r="F67" s="50"/>
      <c r="G67" s="49"/>
      <c r="H67" s="50"/>
      <c r="I67" s="49"/>
      <c r="J67" s="50"/>
      <c r="K67" s="51"/>
      <c r="O67" s="4"/>
      <c r="P67" s="4"/>
      <c r="Q67" s="4"/>
    </row>
    <row r="68" customFormat="false" ht="12" hidden="false" customHeight="false" outlineLevel="0" collapsed="false">
      <c r="A68" s="54"/>
      <c r="B68" s="57"/>
      <c r="C68" s="49"/>
      <c r="D68" s="48"/>
      <c r="E68" s="49"/>
      <c r="F68" s="50"/>
      <c r="G68" s="49"/>
      <c r="H68" s="50"/>
      <c r="I68" s="49"/>
      <c r="J68" s="50"/>
      <c r="K68" s="51"/>
      <c r="O68" s="4"/>
      <c r="P68" s="4"/>
      <c r="Q68" s="4"/>
    </row>
    <row r="69" customFormat="false" ht="12" hidden="false" customHeight="false" outlineLevel="0" collapsed="false">
      <c r="A69" s="56"/>
      <c r="B69" s="63"/>
      <c r="C69" s="64" t="s">
        <v>73</v>
      </c>
      <c r="D69" s="64"/>
      <c r="E69" s="49"/>
      <c r="F69" s="50"/>
      <c r="G69" s="49"/>
      <c r="H69" s="45"/>
      <c r="I69" s="49"/>
      <c r="J69" s="45"/>
      <c r="K69" s="51"/>
      <c r="O69" s="4"/>
      <c r="P69" s="4"/>
      <c r="Q69" s="4"/>
    </row>
    <row r="70" customFormat="false" ht="12" hidden="false" customHeight="false" outlineLevel="0" collapsed="false">
      <c r="A70" s="56"/>
      <c r="B70" s="63"/>
      <c r="C70" s="64"/>
      <c r="D70" s="64"/>
      <c r="E70" s="49"/>
      <c r="F70" s="50"/>
      <c r="G70" s="49"/>
      <c r="H70" s="45"/>
      <c r="I70" s="49"/>
      <c r="J70" s="45"/>
      <c r="K70" s="51"/>
      <c r="O70" s="4"/>
      <c r="P70" s="4"/>
      <c r="Q70" s="4"/>
    </row>
    <row r="71" customFormat="false" ht="12" hidden="false" customHeight="false" outlineLevel="0" collapsed="false">
      <c r="A71" s="56"/>
      <c r="B71" s="63" t="s">
        <v>11</v>
      </c>
      <c r="C71" s="48" t="s">
        <v>74</v>
      </c>
      <c r="D71" s="64"/>
      <c r="E71" s="49"/>
      <c r="F71" s="50"/>
      <c r="G71" s="49"/>
      <c r="H71" s="45"/>
      <c r="I71" s="49" t="n">
        <f aca="false">672500+1926143.33</f>
        <v>2598643.33</v>
      </c>
      <c r="J71" s="45"/>
      <c r="K71" s="51" t="s">
        <v>13</v>
      </c>
      <c r="O71" s="4"/>
      <c r="P71" s="4"/>
      <c r="Q71" s="4"/>
    </row>
    <row r="72" customFormat="false" ht="12" hidden="false" customHeight="false" outlineLevel="0" collapsed="false">
      <c r="A72" s="56"/>
      <c r="B72" s="63"/>
      <c r="C72" s="64"/>
      <c r="D72" s="64"/>
      <c r="E72" s="49"/>
      <c r="F72" s="50"/>
      <c r="G72" s="49"/>
      <c r="H72" s="45"/>
      <c r="I72" s="49"/>
      <c r="J72" s="45"/>
      <c r="K72" s="51"/>
      <c r="O72" s="4"/>
      <c r="P72" s="4"/>
      <c r="Q72" s="4"/>
    </row>
    <row r="73" customFormat="false" ht="12" hidden="false" customHeight="false" outlineLevel="0" collapsed="false">
      <c r="A73" s="56"/>
      <c r="B73" s="63" t="s">
        <v>11</v>
      </c>
      <c r="C73" s="48" t="s">
        <v>75</v>
      </c>
      <c r="D73" s="64"/>
      <c r="E73" s="49"/>
      <c r="F73" s="50"/>
      <c r="G73" s="49"/>
      <c r="H73" s="45"/>
      <c r="I73" s="65" t="n">
        <v>3032255.04</v>
      </c>
      <c r="J73" s="45"/>
      <c r="K73" s="51" t="s">
        <v>18</v>
      </c>
      <c r="O73" s="4"/>
      <c r="P73" s="4"/>
      <c r="Q73" s="4"/>
    </row>
    <row r="74" customFormat="false" ht="12" hidden="false" customHeight="false" outlineLevel="0" collapsed="false">
      <c r="A74" s="56"/>
      <c r="B74" s="63"/>
      <c r="C74" s="64"/>
      <c r="D74" s="64"/>
      <c r="E74" s="49"/>
      <c r="F74" s="50"/>
      <c r="G74" s="49"/>
      <c r="H74" s="45"/>
      <c r="I74" s="49"/>
      <c r="J74" s="45"/>
      <c r="K74" s="51"/>
      <c r="O74" s="4"/>
      <c r="P74" s="4"/>
      <c r="Q74" s="4"/>
    </row>
    <row r="75" customFormat="false" ht="12" hidden="false" customHeight="false" outlineLevel="0" collapsed="false">
      <c r="A75" s="56"/>
      <c r="B75" s="63"/>
      <c r="C75" s="64"/>
      <c r="D75" s="64"/>
      <c r="E75" s="49"/>
      <c r="F75" s="50"/>
      <c r="G75" s="49"/>
      <c r="H75" s="50"/>
      <c r="I75" s="49"/>
      <c r="J75" s="50"/>
      <c r="K75" s="51"/>
      <c r="O75" s="4"/>
      <c r="P75" s="4"/>
      <c r="Q75" s="4"/>
    </row>
    <row r="76" customFormat="false" ht="12" hidden="false" customHeight="false" outlineLevel="0" collapsed="false">
      <c r="A76" s="54"/>
      <c r="B76" s="41"/>
      <c r="C76" s="42"/>
      <c r="D76" s="43"/>
      <c r="E76" s="61" t="s">
        <v>76</v>
      </c>
      <c r="F76" s="62"/>
      <c r="G76" s="61"/>
      <c r="H76" s="62"/>
      <c r="I76" s="61" t="n">
        <f aca="false">SUM(I69:I75)</f>
        <v>5630898.37</v>
      </c>
      <c r="J76" s="50"/>
      <c r="K76" s="51"/>
      <c r="O76" s="4"/>
      <c r="P76" s="4"/>
      <c r="Q76" s="4"/>
    </row>
    <row r="77" customFormat="false" ht="12" hidden="false" customHeight="false" outlineLevel="0" collapsed="false">
      <c r="A77" s="56"/>
      <c r="B77" s="63"/>
      <c r="C77" s="64"/>
      <c r="D77" s="64"/>
      <c r="K77" s="66"/>
      <c r="O77" s="4"/>
      <c r="P77" s="4"/>
      <c r="Q77" s="4"/>
    </row>
    <row r="78" customFormat="false" ht="12" hidden="false" customHeight="false" outlineLevel="0" collapsed="false">
      <c r="A78" s="56"/>
      <c r="B78" s="57"/>
      <c r="C78" s="48"/>
      <c r="D78" s="48"/>
      <c r="K78" s="66"/>
      <c r="O78" s="4"/>
      <c r="P78" s="4"/>
      <c r="Q78" s="4"/>
    </row>
    <row r="79" customFormat="false" ht="12" hidden="false" customHeight="false" outlineLevel="0" collapsed="false">
      <c r="A79" s="56"/>
      <c r="B79" s="57"/>
      <c r="C79" s="48"/>
      <c r="D79" s="48"/>
      <c r="E79" s="49"/>
      <c r="F79" s="50"/>
      <c r="G79" s="49"/>
      <c r="H79" s="50"/>
      <c r="I79" s="49"/>
      <c r="J79" s="50"/>
      <c r="K79" s="51"/>
      <c r="O79" s="4"/>
      <c r="P79" s="4"/>
      <c r="Q79" s="4"/>
    </row>
    <row r="80" customFormat="false" ht="12" hidden="false" customHeight="false" outlineLevel="0" collapsed="false">
      <c r="A80" s="56"/>
      <c r="B80" s="57"/>
      <c r="C80" s="67" t="s">
        <v>77</v>
      </c>
      <c r="D80" s="48"/>
      <c r="E80" s="49"/>
      <c r="F80" s="50"/>
      <c r="G80" s="49"/>
      <c r="H80" s="50"/>
      <c r="I80" s="49"/>
      <c r="J80" s="50"/>
      <c r="K80" s="51"/>
      <c r="O80" s="4"/>
      <c r="P80" s="4"/>
      <c r="Q80" s="4"/>
    </row>
    <row r="81" customFormat="false" ht="12" hidden="false" customHeight="false" outlineLevel="0" collapsed="false">
      <c r="A81" s="56"/>
      <c r="B81" s="57"/>
      <c r="C81" s="48" t="s">
        <v>78</v>
      </c>
      <c r="D81" s="48"/>
      <c r="E81" s="49" t="n">
        <f aca="false">I66</f>
        <v>5927709.38</v>
      </c>
      <c r="F81" s="50"/>
      <c r="G81" s="49"/>
      <c r="H81" s="50"/>
      <c r="I81" s="49"/>
      <c r="J81" s="50"/>
      <c r="K81" s="51"/>
      <c r="O81" s="4"/>
      <c r="P81" s="4"/>
      <c r="Q81" s="4"/>
    </row>
    <row r="82" customFormat="false" ht="12" hidden="false" customHeight="false" outlineLevel="0" collapsed="false">
      <c r="A82" s="56"/>
      <c r="B82" s="57"/>
      <c r="C82" s="48" t="s">
        <v>79</v>
      </c>
      <c r="D82" s="48"/>
      <c r="E82" s="65" t="n">
        <f aca="false">I76</f>
        <v>5630898.37</v>
      </c>
      <c r="F82" s="50"/>
      <c r="G82" s="49"/>
      <c r="H82" s="50"/>
      <c r="I82" s="48"/>
      <c r="J82" s="50"/>
      <c r="K82" s="51"/>
      <c r="O82" s="4"/>
      <c r="P82" s="4"/>
      <c r="Q82" s="4"/>
    </row>
    <row r="83" customFormat="false" ht="12" hidden="false" customHeight="false" outlineLevel="0" collapsed="false">
      <c r="A83" s="56"/>
      <c r="B83" s="57"/>
      <c r="C83" s="68" t="s">
        <v>80</v>
      </c>
      <c r="D83" s="48"/>
      <c r="E83" s="49" t="n">
        <f aca="false">SUM(E81:E82)</f>
        <v>11558607.75</v>
      </c>
      <c r="F83" s="50"/>
      <c r="G83" s="49"/>
      <c r="H83" s="50"/>
      <c r="I83" s="48"/>
      <c r="J83" s="50"/>
      <c r="K83" s="51"/>
      <c r="O83" s="4"/>
      <c r="P83" s="4"/>
      <c r="Q83" s="4"/>
    </row>
    <row r="84" customFormat="false" ht="12" hidden="false" customHeight="false" outlineLevel="0" collapsed="false">
      <c r="A84" s="69"/>
      <c r="B84" s="70"/>
      <c r="C84" s="71"/>
      <c r="D84" s="72"/>
      <c r="E84" s="73"/>
      <c r="F84" s="74"/>
      <c r="G84" s="73"/>
      <c r="H84" s="74"/>
      <c r="I84" s="72"/>
      <c r="J84" s="74"/>
      <c r="K84" s="75"/>
      <c r="O84" s="4"/>
      <c r="P84" s="4"/>
      <c r="Q84" s="4"/>
    </row>
    <row r="1048398" customFormat="false" ht="12.8" hidden="false" customHeight="true" outlineLevel="0" collapsed="false"/>
    <row r="1048399" customFormat="false" ht="12.8" hidden="false" customHeight="true" outlineLevel="0" collapsed="false"/>
    <row r="1048400" customFormat="false" ht="12.8" hidden="false" customHeight="true" outlineLevel="0" collapsed="false"/>
    <row r="1048401" customFormat="false" ht="12.8" hidden="false" customHeight="true" outlineLevel="0" collapsed="false"/>
    <row r="1048402" customFormat="false" ht="12.8" hidden="false" customHeight="true" outlineLevel="0" collapsed="false"/>
    <row r="1048403" customFormat="false" ht="12.8" hidden="false" customHeight="true" outlineLevel="0" collapsed="false"/>
    <row r="1048404" customFormat="false" ht="12.8" hidden="false" customHeight="true" outlineLevel="0" collapsed="false"/>
    <row r="1048405" customFormat="false" ht="12.8" hidden="false" customHeight="true" outlineLevel="0" collapsed="false"/>
    <row r="1048406" customFormat="false" ht="12.8" hidden="false" customHeight="true" outlineLevel="0" collapsed="false"/>
    <row r="1048407" customFormat="false" ht="12.8" hidden="false" customHeight="true" outlineLevel="0" collapsed="false"/>
    <row r="1048408" customFormat="false" ht="12.8" hidden="false" customHeight="true" outlineLevel="0" collapsed="false"/>
    <row r="1048409" customFormat="false" ht="12.8" hidden="false" customHeight="true" outlineLevel="0" collapsed="false"/>
    <row r="1048410" customFormat="false" ht="12.8" hidden="false" customHeight="true" outlineLevel="0" collapsed="false"/>
    <row r="1048411" customFormat="false" ht="12.8" hidden="false" customHeight="true" outlineLevel="0" collapsed="false"/>
    <row r="1048412" customFormat="false" ht="12.8" hidden="false" customHeight="true" outlineLevel="0" collapsed="false"/>
    <row r="1048413" customFormat="false" ht="12.8" hidden="false" customHeight="true" outlineLevel="0" collapsed="false"/>
    <row r="1048414" customFormat="false" ht="12.8" hidden="false" customHeight="true" outlineLevel="0" collapsed="false"/>
    <row r="1048415" customFormat="false" ht="12.8" hidden="false" customHeight="true" outlineLevel="0" collapsed="false"/>
    <row r="1048416" customFormat="false" ht="12.8" hidden="false" customHeight="true" outlineLevel="0" collapsed="false"/>
    <row r="1048417" customFormat="false" ht="12.8" hidden="false" customHeight="true" outlineLevel="0" collapsed="false"/>
    <row r="1048418" customFormat="false" ht="12.8" hidden="false" customHeight="true" outlineLevel="0" collapsed="false"/>
    <row r="1048419" customFormat="false" ht="12.8" hidden="false" customHeight="true" outlineLevel="0" collapsed="false"/>
    <row r="1048420" customFormat="false" ht="12.8" hidden="false" customHeight="true" outlineLevel="0" collapsed="false"/>
    <row r="1048421" customFormat="false" ht="12.8" hidden="false" customHeight="true" outlineLevel="0" collapsed="false"/>
    <row r="1048422" customFormat="false" ht="12.8" hidden="false" customHeight="true" outlineLevel="0" collapsed="false"/>
    <row r="1048423" customFormat="false" ht="12.8" hidden="false" customHeight="true" outlineLevel="0" collapsed="false"/>
    <row r="1048424" customFormat="false" ht="12.8" hidden="false" customHeight="true" outlineLevel="0" collapsed="false"/>
    <row r="1048425" customFormat="false" ht="12.8" hidden="false" customHeight="true" outlineLevel="0" collapsed="false"/>
    <row r="1048426" customFormat="false" ht="12.8" hidden="false" customHeight="true" outlineLevel="0" collapsed="false"/>
    <row r="1048427" customFormat="false" ht="12.8" hidden="false" customHeight="true" outlineLevel="0" collapsed="false"/>
    <row r="1048428" customFormat="false" ht="12.8" hidden="false" customHeight="true" outlineLevel="0" collapsed="false"/>
    <row r="1048429" customFormat="false" ht="12.8" hidden="false" customHeight="true" outlineLevel="0" collapsed="false"/>
    <row r="1048430" customFormat="false" ht="12.8" hidden="false" customHeight="true" outlineLevel="0" collapsed="false"/>
    <row r="1048431" customFormat="false" ht="12.8" hidden="false" customHeight="true" outlineLevel="0" collapsed="false"/>
    <row r="1048432" customFormat="false" ht="12.8" hidden="false" customHeight="true" outlineLevel="0" collapsed="false"/>
    <row r="1048433" customFormat="false" ht="12.8" hidden="false" customHeight="true" outlineLevel="0" collapsed="false"/>
    <row r="1048434" customFormat="false" ht="12.8" hidden="false" customHeight="true" outlineLevel="0" collapsed="false"/>
    <row r="1048435" customFormat="false" ht="12.8" hidden="false" customHeight="true" outlineLevel="0" collapsed="false"/>
    <row r="1048436" customFormat="false" ht="12.8" hidden="false" customHeight="true" outlineLevel="0" collapsed="false"/>
    <row r="1048437" customFormat="false" ht="12.8" hidden="false" customHeight="true" outlineLevel="0" collapsed="false"/>
    <row r="1048438" customFormat="false" ht="12.8" hidden="false" customHeight="true" outlineLevel="0" collapsed="false"/>
    <row r="1048439" customFormat="false" ht="12.8" hidden="false" customHeight="true" outlineLevel="0" collapsed="false"/>
    <row r="1048440" customFormat="false" ht="12.8" hidden="false" customHeight="true" outlineLevel="0" collapsed="false"/>
    <row r="1048441" customFormat="false" ht="12.8" hidden="false" customHeight="true" outlineLevel="0" collapsed="false"/>
    <row r="1048442" customFormat="false" ht="12.8" hidden="false" customHeight="true" outlineLevel="0" collapsed="false"/>
    <row r="1048443" customFormat="false" ht="12.8" hidden="false" customHeight="true" outlineLevel="0" collapsed="false"/>
    <row r="1048444" customFormat="false" ht="12.8" hidden="false" customHeight="true" outlineLevel="0" collapsed="false"/>
    <row r="1048445" customFormat="false" ht="12.8" hidden="false" customHeight="true" outlineLevel="0" collapsed="false"/>
    <row r="1048446" customFormat="false" ht="12.8" hidden="false" customHeight="true" outlineLevel="0" collapsed="false"/>
    <row r="1048447" customFormat="false" ht="12.8" hidden="false" customHeight="true" outlineLevel="0" collapsed="false"/>
    <row r="1048448" customFormat="false" ht="12.8" hidden="false" customHeight="true" outlineLevel="0" collapsed="false"/>
    <row r="1048449" customFormat="false" ht="12.8" hidden="false" customHeight="true" outlineLevel="0" collapsed="false"/>
    <row r="1048450" customFormat="false" ht="12.8" hidden="false" customHeight="true" outlineLevel="0" collapsed="false"/>
    <row r="1048451" customFormat="false" ht="12.8" hidden="false" customHeight="true" outlineLevel="0" collapsed="false"/>
    <row r="1048452" customFormat="false" ht="12.8" hidden="false" customHeight="true" outlineLevel="0" collapsed="false"/>
    <row r="1048453" customFormat="false" ht="12.8" hidden="false" customHeight="true" outlineLevel="0" collapsed="false"/>
    <row r="1048454" customFormat="false" ht="12.8" hidden="false" customHeight="true" outlineLevel="0" collapsed="false"/>
    <row r="1048455" customFormat="false" ht="12.8" hidden="false" customHeight="true" outlineLevel="0" collapsed="false"/>
    <row r="1048456" customFormat="false" ht="12.8" hidden="false" customHeight="true" outlineLevel="0" collapsed="false"/>
    <row r="1048457" customFormat="false" ht="12.8" hidden="false" customHeight="true" outlineLevel="0" collapsed="false"/>
    <row r="1048458" customFormat="false" ht="12.8" hidden="false" customHeight="true" outlineLevel="0" collapsed="false"/>
    <row r="1048459" customFormat="false" ht="12.8" hidden="false" customHeight="true" outlineLevel="0" collapsed="false"/>
    <row r="1048460" customFormat="false" ht="12.8" hidden="false" customHeight="true" outlineLevel="0" collapsed="false"/>
    <row r="1048461" customFormat="false" ht="12.8" hidden="false" customHeight="true" outlineLevel="0" collapsed="false"/>
    <row r="1048462" customFormat="false" ht="12.8" hidden="false" customHeight="true" outlineLevel="0" collapsed="false"/>
    <row r="1048463" customFormat="false" ht="12.8" hidden="false" customHeight="true" outlineLevel="0" collapsed="false"/>
    <row r="1048464" customFormat="false" ht="12.8" hidden="false" customHeight="true" outlineLevel="0" collapsed="false"/>
    <row r="1048465" customFormat="false" ht="12.8" hidden="false" customHeight="true" outlineLevel="0" collapsed="false"/>
    <row r="1048466" customFormat="false" ht="12.8" hidden="false" customHeight="true" outlineLevel="0" collapsed="false"/>
    <row r="1048467" customFormat="false" ht="12.8" hidden="false" customHeight="true" outlineLevel="0" collapsed="false"/>
    <row r="1048468" customFormat="false" ht="12.8" hidden="false" customHeight="true" outlineLevel="0" collapsed="false"/>
    <row r="1048469" customFormat="false" ht="12.8" hidden="false" customHeight="true" outlineLevel="0" collapsed="false"/>
    <row r="1048470" customFormat="false" ht="12.8" hidden="false" customHeight="true" outlineLevel="0" collapsed="false"/>
    <row r="1048471" customFormat="false" ht="12.8" hidden="false" customHeight="true" outlineLevel="0" collapsed="false"/>
    <row r="1048472" customFormat="false" ht="12.8" hidden="false" customHeight="true" outlineLevel="0" collapsed="false"/>
    <row r="1048473" customFormat="false" ht="12.8" hidden="false" customHeight="true" outlineLevel="0" collapsed="false"/>
    <row r="1048474" customFormat="false" ht="12.8" hidden="false" customHeight="true" outlineLevel="0" collapsed="false"/>
    <row r="1048475" customFormat="false" ht="12.8" hidden="false" customHeight="true" outlineLevel="0" collapsed="false"/>
    <row r="1048476" customFormat="false" ht="12.8" hidden="false" customHeight="true" outlineLevel="0" collapsed="false"/>
    <row r="1048477" customFormat="false" ht="12.8" hidden="false" customHeight="true" outlineLevel="0" collapsed="false"/>
    <row r="1048478" customFormat="false" ht="12.8" hidden="false" customHeight="true" outlineLevel="0" collapsed="false"/>
    <row r="1048479" customFormat="false" ht="12.8" hidden="false" customHeight="true" outlineLevel="0" collapsed="false"/>
    <row r="1048480" customFormat="false" ht="12.8" hidden="false" customHeight="true" outlineLevel="0" collapsed="false"/>
    <row r="1048481" customFormat="false" ht="12.8" hidden="false" customHeight="true" outlineLevel="0" collapsed="false"/>
    <row r="1048482" customFormat="false" ht="12.8" hidden="false" customHeight="true" outlineLevel="0" collapsed="false"/>
    <row r="1048483" customFormat="false" ht="12.8" hidden="false" customHeight="true" outlineLevel="0" collapsed="false"/>
    <row r="1048484" customFormat="false" ht="12.8" hidden="false" customHeight="true" outlineLevel="0" collapsed="false"/>
    <row r="1048485" customFormat="false" ht="12.8" hidden="false" customHeight="true" outlineLevel="0" collapsed="false"/>
    <row r="1048486" customFormat="false" ht="12.8" hidden="false" customHeight="true" outlineLevel="0" collapsed="false"/>
    <row r="1048487" customFormat="false" ht="12.8" hidden="false" customHeight="true" outlineLevel="0" collapsed="false"/>
    <row r="1048488" customFormat="false" ht="12.8" hidden="false" customHeight="true" outlineLevel="0" collapsed="false"/>
    <row r="1048489" customFormat="false" ht="12.8" hidden="false" customHeight="true" outlineLevel="0" collapsed="false"/>
    <row r="1048490" customFormat="false" ht="12.8" hidden="false" customHeight="true" outlineLevel="0" collapsed="false"/>
    <row r="1048491" customFormat="false" ht="12.8" hidden="false" customHeight="true" outlineLevel="0" collapsed="false"/>
    <row r="1048492" customFormat="false" ht="12.8" hidden="false" customHeight="true" outlineLevel="0" collapsed="false"/>
    <row r="1048493" customFormat="false" ht="12.8" hidden="false" customHeight="true" outlineLevel="0" collapsed="false"/>
    <row r="1048494" customFormat="false" ht="12.8" hidden="false" customHeight="true" outlineLevel="0" collapsed="false"/>
    <row r="1048495" customFormat="false" ht="12.8" hidden="false" customHeight="true" outlineLevel="0" collapsed="false"/>
    <row r="1048496" customFormat="false" ht="12.8" hidden="false" customHeight="true" outlineLevel="0" collapsed="false"/>
    <row r="1048497" customFormat="false" ht="12.8" hidden="false" customHeight="true" outlineLevel="0" collapsed="false"/>
    <row r="1048498" customFormat="false" ht="12.8" hidden="false" customHeight="true" outlineLevel="0" collapsed="false"/>
    <row r="1048499" customFormat="false" ht="12.8" hidden="false" customHeight="true" outlineLevel="0" collapsed="false"/>
    <row r="1048500" customFormat="false" ht="12.8" hidden="false" customHeight="true" outlineLevel="0" collapsed="false"/>
    <row r="1048501" customFormat="false" ht="12.8" hidden="false" customHeight="true" outlineLevel="0" collapsed="false"/>
    <row r="1048502" customFormat="false" ht="12.8" hidden="false" customHeight="true" outlineLevel="0" collapsed="false"/>
    <row r="1048503" customFormat="false" ht="12.8" hidden="false" customHeight="true" outlineLevel="0" collapsed="false"/>
    <row r="1048504" customFormat="false" ht="12.8" hidden="false" customHeight="true" outlineLevel="0" collapsed="false"/>
    <row r="1048505" customFormat="false" ht="12.8" hidden="false" customHeight="true" outlineLevel="0" collapsed="false"/>
    <row r="1048506" customFormat="false" ht="12.8" hidden="false" customHeight="true" outlineLevel="0" collapsed="false"/>
    <row r="1048507" customFormat="false" ht="12.8" hidden="false" customHeight="true" outlineLevel="0" collapsed="false"/>
    <row r="1048508" customFormat="false" ht="12.8" hidden="false" customHeight="true" outlineLevel="0" collapsed="false"/>
    <row r="1048509" customFormat="false" ht="12.8" hidden="false" customHeight="true" outlineLevel="0" collapsed="false"/>
    <row r="1048510" customFormat="false" ht="12.8" hidden="false" customHeight="true" outlineLevel="0" collapsed="false"/>
    <row r="1048511" customFormat="false" ht="12.8" hidden="false" customHeight="true" outlineLevel="0" collapsed="false"/>
    <row r="1048512" customFormat="false" ht="12.8" hidden="false" customHeight="true" outlineLevel="0" collapsed="false"/>
    <row r="1048513" customFormat="false" ht="12.8" hidden="false" customHeight="true" outlineLevel="0" collapsed="false"/>
    <row r="1048514" customFormat="false" ht="12.8" hidden="false" customHeight="true" outlineLevel="0" collapsed="false"/>
    <row r="1048515" customFormat="false" ht="12.8" hidden="false" customHeight="true" outlineLevel="0" collapsed="false"/>
    <row r="1048516" customFormat="false" ht="12.8" hidden="false" customHeight="true" outlineLevel="0" collapsed="false"/>
    <row r="1048517" customFormat="false" ht="12.8" hidden="false" customHeight="true" outlineLevel="0" collapsed="false"/>
    <row r="1048518" customFormat="false" ht="12.8" hidden="false" customHeight="true" outlineLevel="0" collapsed="false"/>
    <row r="1048519" customFormat="false" ht="12.8" hidden="false" customHeight="true" outlineLevel="0" collapsed="false"/>
    <row r="1048520" customFormat="false" ht="12.8" hidden="false" customHeight="true" outlineLevel="0" collapsed="false"/>
    <row r="1048521" customFormat="false" ht="12.8" hidden="false" customHeight="true" outlineLevel="0" collapsed="false"/>
    <row r="1048522" customFormat="false" ht="12.8" hidden="false" customHeight="true" outlineLevel="0" collapsed="false"/>
    <row r="1048523" customFormat="false" ht="12.8" hidden="false" customHeight="true" outlineLevel="0" collapsed="false"/>
    <row r="1048524" customFormat="false" ht="12.8" hidden="false" customHeight="true" outlineLevel="0" collapsed="false"/>
    <row r="1048525" customFormat="false" ht="12.8" hidden="false" customHeight="true" outlineLevel="0" collapsed="false"/>
    <row r="1048526" customFormat="false" ht="12.8" hidden="false" customHeight="true" outlineLevel="0" collapsed="false"/>
    <row r="1048527" customFormat="false" ht="12.8" hidden="false" customHeight="true" outlineLevel="0" collapsed="false"/>
    <row r="1048528" customFormat="false" ht="12.8" hidden="false" customHeight="true" outlineLevel="0" collapsed="false"/>
    <row r="1048529" customFormat="false" ht="12.8" hidden="false" customHeight="true" outlineLevel="0" collapsed="false"/>
    <row r="1048530" customFormat="false" ht="12.8" hidden="false" customHeight="true" outlineLevel="0" collapsed="false"/>
    <row r="1048531" customFormat="false" ht="12.8" hidden="false" customHeight="true" outlineLevel="0" collapsed="false"/>
    <row r="1048532" customFormat="false" ht="12.8" hidden="false" customHeight="true" outlineLevel="0" collapsed="false"/>
    <row r="1048533" customFormat="false" ht="12.8" hidden="false" customHeight="true" outlineLevel="0" collapsed="false"/>
    <row r="1048534" customFormat="false" ht="12.8" hidden="false" customHeight="true" outlineLevel="0" collapsed="false"/>
    <row r="1048535" customFormat="false" ht="12.8" hidden="false" customHeight="true" outlineLevel="0" collapsed="false"/>
    <row r="1048536" customFormat="false" ht="12.8" hidden="false" customHeight="true" outlineLevel="0" collapsed="false"/>
    <row r="1048537" customFormat="false" ht="12.8" hidden="false" customHeight="true" outlineLevel="0" collapsed="false"/>
    <row r="1048538" customFormat="false" ht="12.8" hidden="false" customHeight="true" outlineLevel="0" collapsed="false"/>
    <row r="1048539" customFormat="false" ht="12.8" hidden="false" customHeight="true" outlineLevel="0" collapsed="false"/>
    <row r="1048540" customFormat="false" ht="12.8" hidden="false" customHeight="true" outlineLevel="0" collapsed="false"/>
    <row r="1048541" customFormat="false" ht="12.8" hidden="false" customHeight="true" outlineLevel="0" collapsed="false"/>
    <row r="1048542" customFormat="false" ht="12.8" hidden="false" customHeight="true" outlineLevel="0" collapsed="false"/>
    <row r="1048543" customFormat="false" ht="12.8" hidden="false" customHeight="true" outlineLevel="0" collapsed="false"/>
    <row r="1048544" customFormat="false" ht="12.8" hidden="false" customHeight="true" outlineLevel="0" collapsed="false"/>
    <row r="1048545" customFormat="false" ht="12.8" hidden="false" customHeight="true" outlineLevel="0" collapsed="false"/>
    <row r="1048546" customFormat="false" ht="12.8" hidden="false" customHeight="true" outlineLevel="0" collapsed="false"/>
    <row r="1048547" customFormat="false" ht="12.8" hidden="false" customHeight="true" outlineLevel="0" collapsed="false"/>
    <row r="1048548" customFormat="false" ht="12.8" hidden="false" customHeight="true" outlineLevel="0" collapsed="false"/>
    <row r="1048549" customFormat="false" ht="12.8" hidden="false" customHeight="true" outlineLevel="0" collapsed="false"/>
    <row r="1048550" customFormat="false" ht="12.8" hidden="false" customHeight="true" outlineLevel="0" collapsed="false"/>
    <row r="1048551" customFormat="false" ht="12.8" hidden="false" customHeight="true" outlineLevel="0" collapsed="false"/>
    <row r="1048552" customFormat="false" ht="12.8" hidden="false" customHeight="true" outlineLevel="0" collapsed="false"/>
    <row r="1048553" customFormat="false" ht="12.8" hidden="false" customHeight="true" outlineLevel="0" collapsed="false"/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printOptions headings="false" gridLines="false" gridLinesSet="true" horizontalCentered="false" verticalCentered="false"/>
  <pageMargins left="0.590277777777778" right="0.590277777777778" top="1" bottom="1" header="0.511811023622047" footer="0.511811023622047"/>
  <pageSetup paperSize="9" scale="6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6f882a-ca77-445e-83cb-d6dca119fcfe">
      <Terms xmlns="http://schemas.microsoft.com/office/infopath/2007/PartnerControls"/>
    </lcf76f155ced4ddcb4097134ff3c332f>
    <TaxCatchAll xmlns="df902b37-1ee7-49a2-b627-e5e15061d1d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A5E0F790252DD46A7193497C84969E5" ma:contentTypeVersion="18" ma:contentTypeDescription="Crear nuevo documento." ma:contentTypeScope="" ma:versionID="779003a32085cfc351713ba8f1494fd1">
  <xsd:schema xmlns:xsd="http://www.w3.org/2001/XMLSchema" xmlns:xs="http://www.w3.org/2001/XMLSchema" xmlns:p="http://schemas.microsoft.com/office/2006/metadata/properties" xmlns:ns2="016f882a-ca77-445e-83cb-d6dca119fcfe" xmlns:ns3="df902b37-1ee7-49a2-b627-e5e15061d1d7" targetNamespace="http://schemas.microsoft.com/office/2006/metadata/properties" ma:root="true" ma:fieldsID="59db467c581efe1038a46c1f563ebb57" ns2:_="" ns3:_="">
    <xsd:import namespace="016f882a-ca77-445e-83cb-d6dca119fcfe"/>
    <xsd:import namespace="df902b37-1ee7-49a2-b627-e5e15061d1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6f882a-ca77-445e-83cb-d6dca119fc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8085a7f1-0022-464e-b904-0b67c031b8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902b37-1ee7-49a2-b627-e5e15061d1d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d706de-f749-4920-ad60-ea4a2e488d12}" ma:internalName="TaxCatchAll" ma:showField="CatchAllData" ma:web="df902b37-1ee7-49a2-b627-e5e15061d1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72F387-A8B1-4D56-9017-5AACE805CC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B4BFE4-6A75-4561-B16D-F80677E3E96D}">
  <ds:schemaRefs>
    <ds:schemaRef ds:uri="http://purl.org/dc/dcmitype/"/>
    <ds:schemaRef ds:uri="http://schemas.openxmlformats.org/package/2006/metadata/core-properties"/>
    <ds:schemaRef ds:uri="016f882a-ca77-445e-83cb-d6dca119fcf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df902b37-1ee7-49a2-b627-e5e15061d1d7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4247382-0BF1-4CA7-BD62-D698ED95CE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6f882a-ca77-445e-83cb-d6dca119fcfe"/>
    <ds:schemaRef ds:uri="df902b37-1ee7-49a2-b627-e5e15061d1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175</TotalTime>
  <Application>LibreOffice/26.2.4.2$Windows_X86_64 LibreOffice_project/0229ac93fcf0d7cbc6376066c6f35021cef002dc</Application>
  <AppVersion>15.0000</AppVersion>
  <Company>Autoridad Portuaria de Huelva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2002-03-06T07:28:19Z</dcterms:created>
  <dc:creator>Manolo</dc:creator>
  <dc:description/>
  <dc:language>es-ES</dc:language>
  <cp:lastModifiedBy/>
  <dcterms:modified xsi:type="dcterms:W3CDTF">2026-06-11T16:30:49Z</dcterms:modified>
  <cp:revision>31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0x0101000A5E0F790252DD46A7193497C84969E5</vt:lpwstr>
  </property>
  <property fmtid="{D5CDD505-2E9C-101B-9397-08002B2CF9AE}" pid="3" name="MediaServiceImageTags">
    <vt:lpwstr/>
  </property>
</Properties>
</file>